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4\I0905_1067326026514_73\"/>
    </mc:Choice>
  </mc:AlternateContent>
  <bookViews>
    <workbookView xWindow="0" yWindow="0" windowWidth="23040" windowHeight="8904"/>
  </bookViews>
  <sheets>
    <sheet name="Прил 3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8" i="1" l="1"/>
  <c r="AO18" i="1"/>
  <c r="AH80" i="1"/>
  <c r="U91" i="1" l="1"/>
  <c r="U92" i="1"/>
  <c r="U90" i="1"/>
  <c r="U89" i="1"/>
  <c r="AP183" i="1" l="1"/>
  <c r="AO183" i="1"/>
  <c r="AP182" i="1"/>
  <c r="AO182" i="1"/>
  <c r="AP181" i="1"/>
  <c r="AO181" i="1"/>
  <c r="AP180" i="1"/>
  <c r="AO180" i="1"/>
  <c r="AP179" i="1"/>
  <c r="AO179" i="1"/>
  <c r="AP178" i="1"/>
  <c r="AO178" i="1"/>
  <c r="AP177" i="1"/>
  <c r="AO177" i="1"/>
  <c r="AP176" i="1"/>
  <c r="AO176" i="1"/>
  <c r="AP175" i="1"/>
  <c r="AO175" i="1"/>
  <c r="AP174" i="1"/>
  <c r="AO174" i="1"/>
  <c r="AP173" i="1"/>
  <c r="AO173" i="1"/>
  <c r="AP166" i="1"/>
  <c r="AO166" i="1"/>
  <c r="AP113" i="1"/>
  <c r="AO113" i="1"/>
  <c r="AO101" i="1"/>
  <c r="AP101" i="1"/>
  <c r="AO96" i="1"/>
  <c r="AP96" i="1"/>
  <c r="AO97" i="1"/>
  <c r="AP97" i="1"/>
  <c r="AO98" i="1"/>
  <c r="AP98" i="1"/>
  <c r="AO99" i="1"/>
  <c r="AP99" i="1"/>
  <c r="AO100" i="1"/>
  <c r="AP100" i="1"/>
  <c r="AO102" i="1"/>
  <c r="AP102" i="1"/>
  <c r="AP95" i="1"/>
  <c r="AO95" i="1"/>
  <c r="R113" i="1"/>
  <c r="P113" i="1" s="1"/>
  <c r="AN172" i="1" l="1"/>
  <c r="AM172" i="1"/>
  <c r="AM24" i="1" s="1"/>
  <c r="AN168" i="1"/>
  <c r="AM168" i="1"/>
  <c r="AM23" i="1" s="1"/>
  <c r="AN165" i="1"/>
  <c r="AM165" i="1"/>
  <c r="AN156" i="1"/>
  <c r="AM156" i="1"/>
  <c r="AN152" i="1"/>
  <c r="AM152" i="1"/>
  <c r="AN148" i="1"/>
  <c r="AN147" i="1" s="1"/>
  <c r="AM148" i="1"/>
  <c r="AM147" i="1" s="1"/>
  <c r="AN143" i="1"/>
  <c r="AM143" i="1"/>
  <c r="AN139" i="1"/>
  <c r="AM139" i="1"/>
  <c r="AN135" i="1"/>
  <c r="AM135" i="1"/>
  <c r="AN128" i="1"/>
  <c r="AM128" i="1"/>
  <c r="AN124" i="1"/>
  <c r="AM124" i="1"/>
  <c r="AN120" i="1"/>
  <c r="AM120" i="1"/>
  <c r="AN116" i="1"/>
  <c r="AM116" i="1"/>
  <c r="AN112" i="1"/>
  <c r="AN111" i="1" s="1"/>
  <c r="AM112" i="1"/>
  <c r="AM111" i="1" s="1"/>
  <c r="AN107" i="1"/>
  <c r="AM107" i="1"/>
  <c r="AN94" i="1"/>
  <c r="AN93" i="1" s="1"/>
  <c r="AM94" i="1"/>
  <c r="AM93" i="1" s="1"/>
  <c r="AN86" i="1"/>
  <c r="AM86" i="1"/>
  <c r="AN82" i="1"/>
  <c r="AM82" i="1"/>
  <c r="AN27" i="1"/>
  <c r="AN19" i="1" s="1"/>
  <c r="AM27" i="1"/>
  <c r="AM19" i="1" s="1"/>
  <c r="AN24" i="1"/>
  <c r="AN23" i="1"/>
  <c r="AN22" i="1"/>
  <c r="AM22" i="1"/>
  <c r="AN21" i="1"/>
  <c r="AM21" i="1"/>
  <c r="AM81" i="1" l="1"/>
  <c r="AM80" i="1" s="1"/>
  <c r="AM20" i="1" s="1"/>
  <c r="AN81" i="1"/>
  <c r="AN80" i="1" s="1"/>
  <c r="AN20" i="1" s="1"/>
  <c r="AN18" i="1" s="1"/>
  <c r="V190" i="1"/>
  <c r="B190" i="1"/>
  <c r="AQ183" i="1"/>
  <c r="T183" i="1"/>
  <c r="P183" i="1" s="1"/>
  <c r="O183" i="1"/>
  <c r="K183" i="1" s="1"/>
  <c r="T182" i="1"/>
  <c r="P182" i="1" s="1"/>
  <c r="O182" i="1"/>
  <c r="T181" i="1"/>
  <c r="O181" i="1"/>
  <c r="K181" i="1" s="1"/>
  <c r="F181" i="1"/>
  <c r="E181" i="1"/>
  <c r="AQ180" i="1"/>
  <c r="T180" i="1"/>
  <c r="P180" i="1" s="1"/>
  <c r="O180" i="1"/>
  <c r="K180" i="1" s="1"/>
  <c r="F180" i="1"/>
  <c r="E180" i="1"/>
  <c r="T179" i="1"/>
  <c r="P179" i="1" s="1"/>
  <c r="O179" i="1"/>
  <c r="K179" i="1" s="1"/>
  <c r="F179" i="1"/>
  <c r="E179" i="1"/>
  <c r="T178" i="1"/>
  <c r="P178" i="1" s="1"/>
  <c r="O178" i="1"/>
  <c r="K178" i="1" s="1"/>
  <c r="F178" i="1"/>
  <c r="E178" i="1"/>
  <c r="T177" i="1"/>
  <c r="P177" i="1" s="1"/>
  <c r="O177" i="1"/>
  <c r="K177" i="1" s="1"/>
  <c r="F177" i="1"/>
  <c r="E177" i="1"/>
  <c r="T176" i="1"/>
  <c r="P176" i="1" s="1"/>
  <c r="O176" i="1"/>
  <c r="K176" i="1" s="1"/>
  <c r="F176" i="1"/>
  <c r="E176" i="1"/>
  <c r="T175" i="1"/>
  <c r="P175" i="1" s="1"/>
  <c r="O175" i="1"/>
  <c r="K175" i="1" s="1"/>
  <c r="F175" i="1"/>
  <c r="E175" i="1"/>
  <c r="T174" i="1"/>
  <c r="P174" i="1" s="1"/>
  <c r="O174" i="1"/>
  <c r="K174" i="1" s="1"/>
  <c r="F174" i="1"/>
  <c r="E174" i="1"/>
  <c r="AI172" i="1"/>
  <c r="AI24" i="1" s="1"/>
  <c r="T173" i="1"/>
  <c r="P173" i="1" s="1"/>
  <c r="O173" i="1"/>
  <c r="K173" i="1" s="1"/>
  <c r="F173" i="1"/>
  <c r="E173" i="1"/>
  <c r="AL172" i="1"/>
  <c r="AL24" i="1" s="1"/>
  <c r="AK172" i="1"/>
  <c r="AK24" i="1" s="1"/>
  <c r="AJ172" i="1"/>
  <c r="AJ24" i="1" s="1"/>
  <c r="AG172" i="1"/>
  <c r="AF172" i="1"/>
  <c r="AF24" i="1" s="1"/>
  <c r="AE172" i="1"/>
  <c r="AE24" i="1" s="1"/>
  <c r="AD172" i="1"/>
  <c r="AD24" i="1" s="1"/>
  <c r="AC172" i="1"/>
  <c r="AC24" i="1" s="1"/>
  <c r="AB172" i="1"/>
  <c r="AB24" i="1" s="1"/>
  <c r="AA172" i="1"/>
  <c r="AA24" i="1" s="1"/>
  <c r="Z172" i="1"/>
  <c r="Z24" i="1" s="1"/>
  <c r="Y172" i="1"/>
  <c r="Y24" i="1" s="1"/>
  <c r="X172" i="1"/>
  <c r="X24" i="1" s="1"/>
  <c r="W172" i="1"/>
  <c r="W24" i="1" s="1"/>
  <c r="V172" i="1"/>
  <c r="V24" i="1" s="1"/>
  <c r="U172" i="1"/>
  <c r="U24" i="1" s="1"/>
  <c r="S172" i="1"/>
  <c r="S24" i="1" s="1"/>
  <c r="R172" i="1"/>
  <c r="R24" i="1" s="1"/>
  <c r="Q172" i="1"/>
  <c r="Q24" i="1" s="1"/>
  <c r="N172" i="1"/>
  <c r="N24" i="1" s="1"/>
  <c r="M172" i="1"/>
  <c r="M24" i="1" s="1"/>
  <c r="L172" i="1"/>
  <c r="L24" i="1" s="1"/>
  <c r="J172" i="1"/>
  <c r="I172" i="1"/>
  <c r="I24" i="1" s="1"/>
  <c r="H172" i="1"/>
  <c r="H24" i="1" s="1"/>
  <c r="AP168" i="1"/>
  <c r="AP23" i="1" s="1"/>
  <c r="AO168" i="1"/>
  <c r="AO23" i="1" s="1"/>
  <c r="AL168" i="1"/>
  <c r="AL23" i="1" s="1"/>
  <c r="AK168" i="1"/>
  <c r="AK23" i="1" s="1"/>
  <c r="AJ168" i="1"/>
  <c r="AJ23" i="1" s="1"/>
  <c r="AI168" i="1"/>
  <c r="AI23" i="1" s="1"/>
  <c r="AH168" i="1"/>
  <c r="AH23" i="1" s="1"/>
  <c r="AG168" i="1"/>
  <c r="AG23" i="1" s="1"/>
  <c r="AF168" i="1"/>
  <c r="AF23" i="1" s="1"/>
  <c r="AE168" i="1"/>
  <c r="AE23" i="1" s="1"/>
  <c r="AD168" i="1"/>
  <c r="AC168" i="1"/>
  <c r="AC23" i="1" s="1"/>
  <c r="AB168" i="1"/>
  <c r="AB23" i="1" s="1"/>
  <c r="AA168" i="1"/>
  <c r="AA23" i="1" s="1"/>
  <c r="Z168" i="1"/>
  <c r="Z23" i="1" s="1"/>
  <c r="Y168" i="1"/>
  <c r="Y23" i="1" s="1"/>
  <c r="X168" i="1"/>
  <c r="X23" i="1" s="1"/>
  <c r="W168" i="1"/>
  <c r="W23" i="1" s="1"/>
  <c r="V168" i="1"/>
  <c r="V23" i="1" s="1"/>
  <c r="U168" i="1"/>
  <c r="U23" i="1" s="1"/>
  <c r="T168" i="1"/>
  <c r="T23" i="1" s="1"/>
  <c r="S168" i="1"/>
  <c r="S23" i="1" s="1"/>
  <c r="R168" i="1"/>
  <c r="R23" i="1" s="1"/>
  <c r="Q168" i="1"/>
  <c r="Q23" i="1" s="1"/>
  <c r="P168" i="1"/>
  <c r="P23" i="1" s="1"/>
  <c r="O168" i="1"/>
  <c r="O23" i="1" s="1"/>
  <c r="N168" i="1"/>
  <c r="M168" i="1"/>
  <c r="M23" i="1" s="1"/>
  <c r="L168" i="1"/>
  <c r="L23" i="1" s="1"/>
  <c r="K168" i="1"/>
  <c r="K23" i="1" s="1"/>
  <c r="J168" i="1"/>
  <c r="J23" i="1" s="1"/>
  <c r="I168" i="1"/>
  <c r="I23" i="1" s="1"/>
  <c r="H168" i="1"/>
  <c r="H23" i="1" s="1"/>
  <c r="AP167" i="1"/>
  <c r="AP165" i="1" s="1"/>
  <c r="AP22" i="1" s="1"/>
  <c r="AO167" i="1"/>
  <c r="P166" i="1"/>
  <c r="R166" i="1" s="1"/>
  <c r="R165" i="1" s="1"/>
  <c r="R22" i="1" s="1"/>
  <c r="M166" i="1"/>
  <c r="K166" i="1" s="1"/>
  <c r="K165" i="1" s="1"/>
  <c r="K22" i="1" s="1"/>
  <c r="F166" i="1"/>
  <c r="E166" i="1"/>
  <c r="AL165" i="1"/>
  <c r="AK165" i="1"/>
  <c r="AK22" i="1" s="1"/>
  <c r="AJ165" i="1"/>
  <c r="AJ22" i="1" s="1"/>
  <c r="AI165" i="1"/>
  <c r="AI22" i="1" s="1"/>
  <c r="AH165" i="1"/>
  <c r="AH22" i="1" s="1"/>
  <c r="AG165" i="1"/>
  <c r="AG22" i="1" s="1"/>
  <c r="AF165" i="1"/>
  <c r="AF22" i="1" s="1"/>
  <c r="AE165" i="1"/>
  <c r="AE22" i="1" s="1"/>
  <c r="AD165" i="1"/>
  <c r="AD22" i="1" s="1"/>
  <c r="AC165" i="1"/>
  <c r="AC22" i="1" s="1"/>
  <c r="AB165" i="1"/>
  <c r="AB22" i="1" s="1"/>
  <c r="AA165" i="1"/>
  <c r="AA22" i="1" s="1"/>
  <c r="Z165" i="1"/>
  <c r="Z22" i="1" s="1"/>
  <c r="Y165" i="1"/>
  <c r="Y22" i="1" s="1"/>
  <c r="X165" i="1"/>
  <c r="X22" i="1" s="1"/>
  <c r="W165" i="1"/>
  <c r="W22" i="1" s="1"/>
  <c r="V165" i="1"/>
  <c r="U165" i="1"/>
  <c r="U22" i="1" s="1"/>
  <c r="T165" i="1"/>
  <c r="T22" i="1" s="1"/>
  <c r="S165" i="1"/>
  <c r="S22" i="1" s="1"/>
  <c r="Q165" i="1"/>
  <c r="Q22" i="1" s="1"/>
  <c r="O165" i="1"/>
  <c r="O22" i="1" s="1"/>
  <c r="N165" i="1"/>
  <c r="N22" i="1" s="1"/>
  <c r="L165" i="1"/>
  <c r="L22" i="1" s="1"/>
  <c r="J165" i="1"/>
  <c r="J22" i="1" s="1"/>
  <c r="I165" i="1"/>
  <c r="I22" i="1" s="1"/>
  <c r="H165" i="1"/>
  <c r="H22" i="1" s="1"/>
  <c r="AP156" i="1"/>
  <c r="AP21" i="1" s="1"/>
  <c r="AO156" i="1"/>
  <c r="AL156" i="1"/>
  <c r="AL21" i="1" s="1"/>
  <c r="AK156" i="1"/>
  <c r="AK21" i="1" s="1"/>
  <c r="AJ156" i="1"/>
  <c r="AJ21" i="1" s="1"/>
  <c r="AI156" i="1"/>
  <c r="AI21" i="1" s="1"/>
  <c r="AH156" i="1"/>
  <c r="AH21" i="1" s="1"/>
  <c r="AG156" i="1"/>
  <c r="AG21" i="1" s="1"/>
  <c r="AF156" i="1"/>
  <c r="AF21" i="1" s="1"/>
  <c r="AE156" i="1"/>
  <c r="AE21" i="1" s="1"/>
  <c r="AD156" i="1"/>
  <c r="AD21" i="1" s="1"/>
  <c r="AC156" i="1"/>
  <c r="AC21" i="1" s="1"/>
  <c r="AB156" i="1"/>
  <c r="AB21" i="1" s="1"/>
  <c r="AA156" i="1"/>
  <c r="AA21" i="1" s="1"/>
  <c r="Z156" i="1"/>
  <c r="Z21" i="1" s="1"/>
  <c r="Y156" i="1"/>
  <c r="Y21" i="1" s="1"/>
  <c r="X156" i="1"/>
  <c r="X21" i="1" s="1"/>
  <c r="W156" i="1"/>
  <c r="W21" i="1" s="1"/>
  <c r="V156" i="1"/>
  <c r="V21" i="1" s="1"/>
  <c r="U156" i="1"/>
  <c r="U21" i="1" s="1"/>
  <c r="T156" i="1"/>
  <c r="T21" i="1" s="1"/>
  <c r="S156" i="1"/>
  <c r="S21" i="1" s="1"/>
  <c r="R156" i="1"/>
  <c r="R21" i="1" s="1"/>
  <c r="Q156" i="1"/>
  <c r="Q21" i="1" s="1"/>
  <c r="P156" i="1"/>
  <c r="P21" i="1" s="1"/>
  <c r="O156" i="1"/>
  <c r="O21" i="1" s="1"/>
  <c r="N156" i="1"/>
  <c r="N21" i="1" s="1"/>
  <c r="M156" i="1"/>
  <c r="M21" i="1" s="1"/>
  <c r="L156" i="1"/>
  <c r="L21" i="1" s="1"/>
  <c r="K156" i="1"/>
  <c r="K21" i="1" s="1"/>
  <c r="J156" i="1"/>
  <c r="J21" i="1" s="1"/>
  <c r="I156" i="1"/>
  <c r="I21" i="1" s="1"/>
  <c r="H156" i="1"/>
  <c r="H21" i="1" s="1"/>
  <c r="AP152" i="1"/>
  <c r="AO152" i="1"/>
  <c r="AL152" i="1"/>
  <c r="AK152" i="1"/>
  <c r="AJ152" i="1"/>
  <c r="AI152" i="1"/>
  <c r="AH152" i="1"/>
  <c r="AG152" i="1"/>
  <c r="AF152" i="1"/>
  <c r="AE152" i="1"/>
  <c r="AD152" i="1"/>
  <c r="AC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AP148" i="1"/>
  <c r="AO148" i="1"/>
  <c r="AL148" i="1"/>
  <c r="AK148" i="1"/>
  <c r="AJ148" i="1"/>
  <c r="AI148" i="1"/>
  <c r="AH148" i="1"/>
  <c r="AG148" i="1"/>
  <c r="AF148" i="1"/>
  <c r="AE148" i="1"/>
  <c r="AD148" i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U146" i="1"/>
  <c r="T146" i="1"/>
  <c r="U145" i="1"/>
  <c r="T145" i="1"/>
  <c r="U144" i="1"/>
  <c r="T144" i="1"/>
  <c r="AP143" i="1"/>
  <c r="AO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AP139" i="1"/>
  <c r="AO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AP135" i="1"/>
  <c r="AO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AP134" i="1"/>
  <c r="AO134" i="1"/>
  <c r="AP133" i="1"/>
  <c r="AO133" i="1"/>
  <c r="AP132" i="1"/>
  <c r="AO132" i="1"/>
  <c r="AP131" i="1"/>
  <c r="AO131" i="1"/>
  <c r="AP130" i="1"/>
  <c r="AO130" i="1"/>
  <c r="AP129" i="1"/>
  <c r="AO129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U127" i="1"/>
  <c r="T127" i="1"/>
  <c r="U126" i="1"/>
  <c r="U124" i="1" s="1"/>
  <c r="T126" i="1"/>
  <c r="U125" i="1"/>
  <c r="T125" i="1"/>
  <c r="AP124" i="1"/>
  <c r="AO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AP120" i="1"/>
  <c r="AO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AP116" i="1"/>
  <c r="AO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AP114" i="1"/>
  <c r="AO114" i="1"/>
  <c r="P114" i="1"/>
  <c r="S114" i="1" s="1"/>
  <c r="S112" i="1" s="1"/>
  <c r="I114" i="1"/>
  <c r="I112" i="1" s="1"/>
  <c r="C114" i="1"/>
  <c r="B114" i="1"/>
  <c r="AE112" i="1"/>
  <c r="K113" i="1"/>
  <c r="K112" i="1" s="1"/>
  <c r="C113" i="1"/>
  <c r="B113" i="1"/>
  <c r="AL112" i="1"/>
  <c r="AK112" i="1"/>
  <c r="AJ112" i="1"/>
  <c r="AH112" i="1"/>
  <c r="AG112" i="1"/>
  <c r="AF112" i="1"/>
  <c r="AD112" i="1"/>
  <c r="AC112" i="1"/>
  <c r="AB112" i="1"/>
  <c r="AA112" i="1"/>
  <c r="Z112" i="1"/>
  <c r="Y112" i="1"/>
  <c r="X112" i="1"/>
  <c r="W112" i="1"/>
  <c r="V112" i="1"/>
  <c r="U112" i="1"/>
  <c r="T112" i="1"/>
  <c r="R112" i="1"/>
  <c r="Q112" i="1"/>
  <c r="O112" i="1"/>
  <c r="N112" i="1"/>
  <c r="M112" i="1"/>
  <c r="L112" i="1"/>
  <c r="J112" i="1"/>
  <c r="H112" i="1"/>
  <c r="U110" i="1"/>
  <c r="T110" i="1"/>
  <c r="U109" i="1"/>
  <c r="T109" i="1"/>
  <c r="U108" i="1"/>
  <c r="T108" i="1"/>
  <c r="AP107" i="1"/>
  <c r="AO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AP106" i="1"/>
  <c r="AO106" i="1"/>
  <c r="P106" i="1"/>
  <c r="K106" i="1"/>
  <c r="C106" i="1"/>
  <c r="B106" i="1"/>
  <c r="AP105" i="1"/>
  <c r="AO105" i="1"/>
  <c r="P105" i="1"/>
  <c r="K105" i="1"/>
  <c r="C105" i="1"/>
  <c r="B105" i="1"/>
  <c r="AP104" i="1"/>
  <c r="AO104" i="1"/>
  <c r="P104" i="1"/>
  <c r="K104" i="1"/>
  <c r="C104" i="1"/>
  <c r="B104" i="1"/>
  <c r="P102" i="1"/>
  <c r="M102" i="1"/>
  <c r="K102" i="1" s="1"/>
  <c r="F102" i="1"/>
  <c r="E102" i="1"/>
  <c r="P101" i="1"/>
  <c r="M101" i="1"/>
  <c r="K101" i="1"/>
  <c r="F101" i="1"/>
  <c r="E101" i="1"/>
  <c r="P100" i="1"/>
  <c r="M100" i="1"/>
  <c r="K100" i="1" s="1"/>
  <c r="F100" i="1"/>
  <c r="E100" i="1"/>
  <c r="P99" i="1"/>
  <c r="M99" i="1"/>
  <c r="K99" i="1" s="1"/>
  <c r="F99" i="1"/>
  <c r="E99" i="1"/>
  <c r="P98" i="1"/>
  <c r="M98" i="1"/>
  <c r="K98" i="1" s="1"/>
  <c r="F98" i="1"/>
  <c r="E98" i="1"/>
  <c r="P97" i="1"/>
  <c r="M97" i="1"/>
  <c r="K97" i="1" s="1"/>
  <c r="F97" i="1"/>
  <c r="E97" i="1"/>
  <c r="P96" i="1"/>
  <c r="M96" i="1"/>
  <c r="F96" i="1"/>
  <c r="E96" i="1"/>
  <c r="P95" i="1"/>
  <c r="M95" i="1"/>
  <c r="K95" i="1" s="1"/>
  <c r="F95" i="1"/>
  <c r="E95" i="1"/>
  <c r="AL94" i="1"/>
  <c r="AK94" i="1"/>
  <c r="AJ94" i="1"/>
  <c r="AI94" i="1"/>
  <c r="AI93" i="1" s="1"/>
  <c r="AH94" i="1"/>
  <c r="AG94" i="1"/>
  <c r="AF94" i="1"/>
  <c r="AE94" i="1"/>
  <c r="AD94" i="1"/>
  <c r="AC94" i="1"/>
  <c r="AB94" i="1"/>
  <c r="AA94" i="1"/>
  <c r="Z94" i="1"/>
  <c r="Y94" i="1"/>
  <c r="X94" i="1"/>
  <c r="W94" i="1"/>
  <c r="W93" i="1" s="1"/>
  <c r="V94" i="1"/>
  <c r="U94" i="1"/>
  <c r="T94" i="1"/>
  <c r="S94" i="1"/>
  <c r="R94" i="1"/>
  <c r="R93" i="1" s="1"/>
  <c r="Q94" i="1"/>
  <c r="O94" i="1"/>
  <c r="N94" i="1"/>
  <c r="L94" i="1"/>
  <c r="J94" i="1"/>
  <c r="I94" i="1"/>
  <c r="H94" i="1"/>
  <c r="AJ93" i="1"/>
  <c r="U88" i="1"/>
  <c r="U87" i="1"/>
  <c r="AP86" i="1"/>
  <c r="AO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S86" i="1"/>
  <c r="R86" i="1"/>
  <c r="Q86" i="1"/>
  <c r="P86" i="1"/>
  <c r="O86" i="1"/>
  <c r="N86" i="1"/>
  <c r="M86" i="1"/>
  <c r="L86" i="1"/>
  <c r="K86" i="1"/>
  <c r="J86" i="1"/>
  <c r="I86" i="1"/>
  <c r="H86" i="1"/>
  <c r="AP83" i="1"/>
  <c r="AP82" i="1" s="1"/>
  <c r="AO83" i="1"/>
  <c r="AO82" i="1" s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AP27" i="1"/>
  <c r="AO27" i="1"/>
  <c r="AO19" i="1" s="1"/>
  <c r="AL27" i="1"/>
  <c r="AL19" i="1" s="1"/>
  <c r="AK27" i="1"/>
  <c r="AK19" i="1" s="1"/>
  <c r="AJ27" i="1"/>
  <c r="AJ19" i="1" s="1"/>
  <c r="AI27" i="1"/>
  <c r="AI19" i="1" s="1"/>
  <c r="AH27" i="1"/>
  <c r="AH19" i="1" s="1"/>
  <c r="AG27" i="1"/>
  <c r="AG19" i="1" s="1"/>
  <c r="AF27" i="1"/>
  <c r="AF19" i="1" s="1"/>
  <c r="AE27" i="1"/>
  <c r="AE19" i="1" s="1"/>
  <c r="AD27" i="1"/>
  <c r="AD19" i="1" s="1"/>
  <c r="AC27" i="1"/>
  <c r="AC19" i="1" s="1"/>
  <c r="AB27" i="1"/>
  <c r="AB19" i="1" s="1"/>
  <c r="AA27" i="1"/>
  <c r="AA19" i="1" s="1"/>
  <c r="Z27" i="1"/>
  <c r="Z19" i="1" s="1"/>
  <c r="Y27" i="1"/>
  <c r="Y19" i="1" s="1"/>
  <c r="X27" i="1"/>
  <c r="W27" i="1"/>
  <c r="W19" i="1" s="1"/>
  <c r="V27" i="1"/>
  <c r="V19" i="1" s="1"/>
  <c r="U27" i="1"/>
  <c r="U19" i="1" s="1"/>
  <c r="T27" i="1"/>
  <c r="T19" i="1" s="1"/>
  <c r="S27" i="1"/>
  <c r="S19" i="1" s="1"/>
  <c r="R27" i="1"/>
  <c r="R19" i="1" s="1"/>
  <c r="Q27" i="1"/>
  <c r="Q19" i="1" s="1"/>
  <c r="P27" i="1"/>
  <c r="P19" i="1" s="1"/>
  <c r="O27" i="1"/>
  <c r="O19" i="1" s="1"/>
  <c r="N27" i="1"/>
  <c r="N19" i="1" s="1"/>
  <c r="M27" i="1"/>
  <c r="M19" i="1" s="1"/>
  <c r="L27" i="1"/>
  <c r="L19" i="1" s="1"/>
  <c r="K27" i="1"/>
  <c r="K19" i="1" s="1"/>
  <c r="J27" i="1"/>
  <c r="J19" i="1" s="1"/>
  <c r="I27" i="1"/>
  <c r="I19" i="1" s="1"/>
  <c r="H27" i="1"/>
  <c r="B26" i="1"/>
  <c r="AG24" i="1"/>
  <c r="J24" i="1"/>
  <c r="AD23" i="1"/>
  <c r="N23" i="1"/>
  <c r="AL22" i="1"/>
  <c r="V22" i="1"/>
  <c r="AO21" i="1"/>
  <c r="AP19" i="1"/>
  <c r="X19" i="1"/>
  <c r="H19" i="1"/>
  <c r="U143" i="1" l="1"/>
  <c r="I93" i="1"/>
  <c r="AP128" i="1"/>
  <c r="AI147" i="1"/>
  <c r="S93" i="1"/>
  <c r="AK81" i="1"/>
  <c r="T124" i="1"/>
  <c r="Z81" i="1"/>
  <c r="AK93" i="1"/>
  <c r="AB93" i="1"/>
  <c r="P147" i="1"/>
  <c r="AF147" i="1"/>
  <c r="U86" i="1"/>
  <c r="U81" i="1" s="1"/>
  <c r="X81" i="1"/>
  <c r="AB81" i="1"/>
  <c r="AF81" i="1"/>
  <c r="AJ81" i="1"/>
  <c r="AP81" i="1"/>
  <c r="I81" i="1"/>
  <c r="K81" i="1"/>
  <c r="O81" i="1"/>
  <c r="S81" i="1"/>
  <c r="W81" i="1"/>
  <c r="AI81" i="1"/>
  <c r="T86" i="1"/>
  <c r="T81" i="1" s="1"/>
  <c r="P112" i="1"/>
  <c r="P111" i="1" s="1"/>
  <c r="J147" i="1"/>
  <c r="M94" i="1"/>
  <c r="M93" i="1" s="1"/>
  <c r="N81" i="1"/>
  <c r="AO81" i="1"/>
  <c r="X93" i="1"/>
  <c r="AF93" i="1"/>
  <c r="H93" i="1"/>
  <c r="AO128" i="1"/>
  <c r="J93" i="1"/>
  <c r="AK111" i="1"/>
  <c r="O111" i="1"/>
  <c r="S111" i="1"/>
  <c r="AC147" i="1"/>
  <c r="AG147" i="1"/>
  <c r="AK147" i="1"/>
  <c r="H147" i="1"/>
  <c r="AJ147" i="1"/>
  <c r="L93" i="1"/>
  <c r="Z93" i="1"/>
  <c r="AA81" i="1"/>
  <c r="AE81" i="1"/>
  <c r="Y81" i="1"/>
  <c r="AC81" i="1"/>
  <c r="Y93" i="1"/>
  <c r="AC93" i="1"/>
  <c r="AG93" i="1"/>
  <c r="Q81" i="1"/>
  <c r="V81" i="1"/>
  <c r="AD81" i="1"/>
  <c r="AH81" i="1"/>
  <c r="K147" i="1"/>
  <c r="O147" i="1"/>
  <c r="S147" i="1"/>
  <c r="W147" i="1"/>
  <c r="AA147" i="1"/>
  <c r="AE147" i="1"/>
  <c r="AO147" i="1"/>
  <c r="N147" i="1"/>
  <c r="R147" i="1"/>
  <c r="V147" i="1"/>
  <c r="Z147" i="1"/>
  <c r="AD147" i="1"/>
  <c r="AH147" i="1"/>
  <c r="M81" i="1"/>
  <c r="AG81" i="1"/>
  <c r="J81" i="1"/>
  <c r="R81" i="1"/>
  <c r="N111" i="1"/>
  <c r="R111" i="1"/>
  <c r="W111" i="1"/>
  <c r="W80" i="1" s="1"/>
  <c r="W20" i="1" s="1"/>
  <c r="W18" i="1" s="1"/>
  <c r="AF111" i="1"/>
  <c r="I147" i="1"/>
  <c r="M147" i="1"/>
  <c r="Q147" i="1"/>
  <c r="U147" i="1"/>
  <c r="Y147" i="1"/>
  <c r="L147" i="1"/>
  <c r="T147" i="1"/>
  <c r="X147" i="1"/>
  <c r="AB147" i="1"/>
  <c r="AP147" i="1"/>
  <c r="P165" i="1"/>
  <c r="P22" i="1" s="1"/>
  <c r="AA93" i="1"/>
  <c r="AE93" i="1"/>
  <c r="O93" i="1"/>
  <c r="J111" i="1"/>
  <c r="H81" i="1"/>
  <c r="L81" i="1"/>
  <c r="P81" i="1"/>
  <c r="K96" i="1"/>
  <c r="K94" i="1" s="1"/>
  <c r="K93" i="1" s="1"/>
  <c r="N93" i="1"/>
  <c r="X111" i="1"/>
  <c r="AB111" i="1"/>
  <c r="AG111" i="1"/>
  <c r="AL111" i="1"/>
  <c r="K111" i="1"/>
  <c r="AA111" i="1"/>
  <c r="Q93" i="1"/>
  <c r="T107" i="1"/>
  <c r="T93" i="1" s="1"/>
  <c r="U111" i="1"/>
  <c r="Y111" i="1"/>
  <c r="AC111" i="1"/>
  <c r="AH111" i="1"/>
  <c r="I111" i="1"/>
  <c r="AL147" i="1"/>
  <c r="L111" i="1"/>
  <c r="AL81" i="1"/>
  <c r="V93" i="1"/>
  <c r="AL93" i="1"/>
  <c r="U107" i="1"/>
  <c r="U93" i="1" s="1"/>
  <c r="H111" i="1"/>
  <c r="AJ111" i="1"/>
  <c r="AP112" i="1"/>
  <c r="AP111" i="1" s="1"/>
  <c r="AD93" i="1"/>
  <c r="AH93" i="1"/>
  <c r="AE111" i="1"/>
  <c r="AE80" i="1" s="1"/>
  <c r="AE20" i="1" s="1"/>
  <c r="AE18" i="1" s="1"/>
  <c r="AP94" i="1"/>
  <c r="AP93" i="1" s="1"/>
  <c r="M111" i="1"/>
  <c r="Q111" i="1"/>
  <c r="V111" i="1"/>
  <c r="Z111" i="1"/>
  <c r="AD111" i="1"/>
  <c r="AO112" i="1"/>
  <c r="AO111" i="1" s="1"/>
  <c r="AO165" i="1"/>
  <c r="AO22" i="1" s="1"/>
  <c r="P181" i="1"/>
  <c r="P172" i="1" s="1"/>
  <c r="P24" i="1" s="1"/>
  <c r="T172" i="1"/>
  <c r="T24" i="1" s="1"/>
  <c r="T143" i="1"/>
  <c r="T111" i="1" s="1"/>
  <c r="AP172" i="1"/>
  <c r="AP24" i="1" s="1"/>
  <c r="AO94" i="1"/>
  <c r="AO93" i="1" s="1"/>
  <c r="P94" i="1"/>
  <c r="P93" i="1" s="1"/>
  <c r="AO172" i="1"/>
  <c r="AO24" i="1" s="1"/>
  <c r="K182" i="1"/>
  <c r="K172" i="1" s="1"/>
  <c r="K24" i="1" s="1"/>
  <c r="O172" i="1"/>
  <c r="O24" i="1" s="1"/>
  <c r="AI112" i="1"/>
  <c r="AI111" i="1" s="1"/>
  <c r="M165" i="1"/>
  <c r="M22" i="1" s="1"/>
  <c r="AH172" i="1"/>
  <c r="AH24" i="1" s="1"/>
  <c r="AB80" i="1" l="1"/>
  <c r="AB20" i="1" s="1"/>
  <c r="AB18" i="1" s="1"/>
  <c r="AJ80" i="1"/>
  <c r="AJ20" i="1" s="1"/>
  <c r="AJ18" i="1" s="1"/>
  <c r="AK80" i="1"/>
  <c r="AK20" i="1" s="1"/>
  <c r="AK18" i="1" s="1"/>
  <c r="L80" i="1"/>
  <c r="L20" i="1" s="1"/>
  <c r="L18" i="1" s="1"/>
  <c r="K80" i="1"/>
  <c r="K20" i="1" s="1"/>
  <c r="Z80" i="1"/>
  <c r="Z20" i="1" s="1"/>
  <c r="Z18" i="1" s="1"/>
  <c r="AP80" i="1"/>
  <c r="AP20" i="1" s="1"/>
  <c r="J80" i="1"/>
  <c r="J20" i="1" s="1"/>
  <c r="J18" i="1" s="1"/>
  <c r="AI80" i="1"/>
  <c r="AI20" i="1" s="1"/>
  <c r="AI18" i="1" s="1"/>
  <c r="N80" i="1"/>
  <c r="N20" i="1" s="1"/>
  <c r="N18" i="1" s="1"/>
  <c r="S80" i="1"/>
  <c r="S20" i="1" s="1"/>
  <c r="S18" i="1" s="1"/>
  <c r="AC80" i="1"/>
  <c r="AC20" i="1" s="1"/>
  <c r="AC18" i="1" s="1"/>
  <c r="O80" i="1"/>
  <c r="O20" i="1" s="1"/>
  <c r="O18" i="1" s="1"/>
  <c r="P80" i="1"/>
  <c r="P20" i="1" s="1"/>
  <c r="P18" i="1" s="1"/>
  <c r="AH20" i="1"/>
  <c r="AH18" i="1" s="1"/>
  <c r="AL80" i="1"/>
  <c r="AL20" i="1" s="1"/>
  <c r="AL18" i="1" s="1"/>
  <c r="AG80" i="1"/>
  <c r="AG20" i="1" s="1"/>
  <c r="AG18" i="1" s="1"/>
  <c r="X80" i="1"/>
  <c r="X20" i="1" s="1"/>
  <c r="X18" i="1" s="1"/>
  <c r="AF80" i="1"/>
  <c r="AF20" i="1" s="1"/>
  <c r="AF18" i="1" s="1"/>
  <c r="R80" i="1"/>
  <c r="R20" i="1" s="1"/>
  <c r="R18" i="1" s="1"/>
  <c r="Q80" i="1"/>
  <c r="Q20" i="1" s="1"/>
  <c r="Q18" i="1" s="1"/>
  <c r="M80" i="1"/>
  <c r="M20" i="1" s="1"/>
  <c r="M18" i="1" s="1"/>
  <c r="Y80" i="1"/>
  <c r="Y20" i="1" s="1"/>
  <c r="Y18" i="1" s="1"/>
  <c r="V80" i="1"/>
  <c r="V20" i="1" s="1"/>
  <c r="V18" i="1" s="1"/>
  <c r="U80" i="1"/>
  <c r="U20" i="1" s="1"/>
  <c r="U18" i="1" s="1"/>
  <c r="I80" i="1"/>
  <c r="I20" i="1" s="1"/>
  <c r="I18" i="1" s="1"/>
  <c r="AA80" i="1"/>
  <c r="AA20" i="1" s="1"/>
  <c r="AA18" i="1" s="1"/>
  <c r="AD80" i="1"/>
  <c r="AD20" i="1" s="1"/>
  <c r="AD18" i="1" s="1"/>
  <c r="H80" i="1"/>
  <c r="H20" i="1" s="1"/>
  <c r="H18" i="1" s="1"/>
  <c r="K18" i="1"/>
  <c r="AP18" i="1"/>
  <c r="T80" i="1"/>
  <c r="T20" i="1" s="1"/>
  <c r="T18" i="1" s="1"/>
  <c r="AO80" i="1"/>
  <c r="AO20" i="1" s="1"/>
</calcChain>
</file>

<file path=xl/sharedStrings.xml><?xml version="1.0" encoding="utf-8"?>
<sst xmlns="http://schemas.openxmlformats.org/spreadsheetml/2006/main" count="506" uniqueCount="221">
  <si>
    <t>Приложение  № 3</t>
  </si>
  <si>
    <t>к приказу Минэнерго России</t>
  </si>
  <si>
    <t>от «05» мая 2016 г. № 380</t>
  </si>
  <si>
    <t>Форма 3. План освоения капитальных вложений по инвестиционным проектам</t>
  </si>
  <si>
    <t xml:space="preserve">                                                                                      полное наименование субъекта электроэнергетики    </t>
  </si>
  <si>
    <t xml:space="preserve">           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</si>
  <si>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</si>
  <si>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</si>
  <si>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</si>
  <si>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</si>
  <si>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</si>
  <si>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</si>
  <si>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</si>
  <si>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</si>
  <si>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</si>
  <si>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01.01.2021 года, млн рублей 
(без НДС) </t>
  </si>
  <si>
    <t>Оценка полной стоимости в прогнозных ценах соответствующих лет, млн рублей (без НДС)</t>
  </si>
  <si>
    <t>Остаток освоения капитальных вложений, 
млн рублей (без НДС)</t>
  </si>
  <si>
    <t>Освоение капитальных вложений 2021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</si>
  <si>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</si>
  <si>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</si>
  <si>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 xml:space="preserve">Утвержденный план </t>
  </si>
  <si>
    <t>Предложение по корректировке утвержденного  плана</t>
  </si>
  <si>
    <t xml:space="preserve">План на 01.01.2020 года </t>
  </si>
  <si>
    <t xml:space="preserve">План 
на 01.01.2021 года </t>
  </si>
  <si>
    <t xml:space="preserve">Предложение по корректировке утвержденного плана 
на 01.01.2021 года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</si>
  <si>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</si>
  <si>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</si>
  <si>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</si>
  <si>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</si>
  <si>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</si>
  <si>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>Итого за период реализации инвестиционной программы
(Утвержденный план 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</si>
  <si>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</si>
  <si>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</si>
  <si>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</si>
  <si>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</si>
  <si>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</si>
  <si>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</si>
  <si>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</si>
  <si>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</si>
  <si>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</si>
  <si>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</si>
  <si>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</si>
  <si>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 xml:space="preserve">Утвержденный план 
</t>
  </si>
  <si>
    <t xml:space="preserve">Факт </t>
  </si>
  <si>
    <t>Предложение по корректировке плана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</si>
  <si>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</si>
  <si>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</si>
  <si>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</si>
  <si>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</si>
  <si>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</si>
  <si>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</si>
  <si>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</si>
  <si>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</si>
  <si>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</si>
  <si>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</si>
  <si>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</si>
  <si>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</si>
  <si>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</si>
  <si>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</si>
  <si>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</si>
  <si>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</si>
  <si>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</si>
  <si>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</si>
  <si>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</si>
  <si>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</si>
  <si>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</si>
  <si>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</si>
  <si>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</si>
  <si>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</si>
  <si>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</si>
  <si>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</si>
  <si>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</si>
  <si>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</si>
  <si>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</si>
  <si>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</si>
  <si>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</si>
  <si>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</si>
  <si>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</si>
  <si>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</si>
  <si>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</si>
  <si>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</si>
  <si>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</si>
  <si>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</si>
  <si>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</si>
  <si>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</si>
  <si>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</si>
  <si>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</si>
  <si>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</si>
  <si>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</si>
  <si>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</si>
  <si>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</si>
  <si>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</si>
  <si>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</si>
  <si>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</si>
  <si>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</si>
  <si>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</si>
  <si>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</si>
  <si>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</si>
  <si>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</si>
  <si>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</si>
  <si>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</si>
  <si>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</si>
  <si>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</si>
  <si>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</si>
  <si>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</si>
  <si>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</si>
  <si>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</si>
  <si>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</si>
  <si>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</si>
  <si>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</si>
  <si>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</si>
  <si>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</si>
  <si>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</si>
  <si>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</si>
  <si>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</si>
  <si>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</si>
  <si>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</si>
  <si>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</si>
  <si>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</si>
  <si>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</si>
  <si>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нд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</si>
  <si>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</si>
  <si>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</si>
  <si>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</si>
  <si>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</si>
  <si>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</si>
  <si>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</si>
  <si>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</si>
  <si>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</si>
  <si>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</si>
  <si>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</si>
  <si>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</si>
  <si>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</si>
  <si>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</si>
  <si>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</si>
  <si>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</si>
  <si>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</si>
  <si>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</si>
  <si>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</si>
  <si>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</si>
  <si>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</si>
  <si>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</si>
  <si>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</si>
  <si>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</si>
  <si>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</si>
  <si>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</si>
  <si>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</si>
  <si>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</si>
  <si>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</si>
  <si>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</si>
  <si>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</si>
  <si>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</si>
  <si>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</si>
  <si>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</si>
  <si>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</si>
  <si>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</si>
  <si>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</si>
  <si>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</si>
  <si>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</si>
  <si>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</si>
  <si>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</si>
  <si>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</si>
  <si>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</si>
  <si>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Q/УСК/73/Р13</t>
  </si>
  <si>
    <t>Q/УСК/73/Р14</t>
  </si>
  <si>
    <t>Q/УСК/73/Р15</t>
  </si>
  <si>
    <t>Q/УСК/73/Р16</t>
  </si>
  <si>
    <t>Q/УСК/73/Р17</t>
  </si>
  <si>
    <t>Строительство ВЛЗ-10 кВ, КТП в Ульяновском районе, с.Луговое</t>
  </si>
  <si>
    <t>М/УСК/73/С1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</si>
  <si>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</si>
  <si>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</si>
  <si>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</si>
  <si>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</si>
  <si>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</si>
  <si>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</si>
  <si>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</si>
  <si>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</si>
  <si>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</si>
  <si>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</si>
  <si>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</si>
  <si>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</si>
  <si>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</si>
  <si>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</si>
  <si>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</si>
  <si>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</si>
  <si>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>Аппарат фильтрации воды</t>
  </si>
  <si>
    <t>N/УСК/73/П20</t>
  </si>
  <si>
    <t>Робот - тренажер "Гоша"</t>
  </si>
  <si>
    <t>N/УСК/73/П21</t>
  </si>
  <si>
    <t>Многофункциональный прибор энергетика СЕ602М</t>
  </si>
  <si>
    <t>О/УСК/73/П22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</si>
  <si>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</si>
  <si>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</si>
  <si>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 xml:space="preserve">2027 год </t>
  </si>
  <si>
    <t>План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</si>
  <si>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</si>
  <si>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</si>
  <si>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</si>
  <si>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</si>
  <si>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</si>
  <si>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</si>
  <si>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</si>
  <si>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</si>
  <si>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</si>
  <si>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</si>
  <si>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</si>
  <si>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</si>
  <si>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ФизическиЙ износ трансформаторов в районных подразделениях (срок эксплуатации более 30 лет), а также дорогостоящим ремонтом (более 80% от рыночной стоимости нового оборудования).</t>
  </si>
  <si>
    <t>1.2.1.2.1</t>
  </si>
  <si>
    <t>1.2.1.2.2</t>
  </si>
  <si>
    <t>1.2.1.2.3</t>
  </si>
  <si>
    <t>1.2.1.2.4</t>
  </si>
  <si>
    <t>1.2.1.2.5</t>
  </si>
  <si>
    <t>1.2.1.2.6</t>
  </si>
  <si>
    <t>Реконструкция ВЛ-0,4кВ ф.3, ф.6 от КТП №5, протяженновстью 1,075км ул. Октябрьская,  р.п.Ишеевка, Ульяновского района, Ульяновской области</t>
  </si>
  <si>
    <t>Реконструкция ВЛ-0,4кВ ф.10, ф.13 от ЗТП №19, протяженностью 1,160км ул. Дачная, уч. 23А, р.п.Ишеевка, Ульяновского района, Ульяновской области</t>
  </si>
  <si>
    <t>Реконструкция ВЛ-0,4кВ ф.1, ф.2 от КТП №10, протяженностью 2,720км ул. Н.Герасимова,  р.п.Ишеевка, Ульяновского района, Ульяновской области</t>
  </si>
  <si>
    <t>Реконструкция ВЛ-0,4кВ ф.1, от КТП №31, протяженностью 0,680км ст. Комбинат, ул. Гимова, р.п.Ишеевка, Ульяновского района, Ульяновской области,</t>
  </si>
  <si>
    <t>Реконструкция ВЛ-0,4кВ ф.3, от КТП №8, протяженностью 0,840км  ул. Гимова, р.п.Ишеевка, Ульяновского района, Ульяновской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</si>
</sst>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4">
    <xf numFmtId="0" fontId="0" fillId="0" borderId="0" xfId="0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1" fillId="0" borderId="0" xfId="0" applyFont="1"/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/>
    <xf numFmtId="0" fontId="7" fillId="0" borderId="0" xfId="0" applyFont="1" applyFill="1" applyAlignment="1"/>
    <xf numFmtId="1" fontId="8" fillId="0" borderId="0" xfId="0" applyNumberFormat="1" applyFont="1" applyFill="1" applyBorder="1" applyAlignment="1">
      <alignment vertical="top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0" fontId="8" fillId="0" borderId="0" xfId="0" applyFont="1"/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6" fillId="0" borderId="2" xfId="2" applyFont="1" applyFill="1" applyBorder="1" applyAlignment="1">
      <alignment horizontal="center" wrapText="1"/>
    </xf>
    <xf numFmtId="0" fontId="1" fillId="0" borderId="2" xfId="0" applyFont="1" applyBorder="1"/>
    <xf numFmtId="0" fontId="1" fillId="0" borderId="2" xfId="0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left" vertical="center" wrapText="1"/>
    </xf>
    <xf numFmtId="49" fontId="10" fillId="2" borderId="2" xfId="2" applyNumberFormat="1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49" fontId="6" fillId="3" borderId="2" xfId="2" applyNumberFormat="1" applyFont="1" applyFill="1" applyBorder="1" applyAlignment="1">
      <alignment horizontal="center" vertical="center"/>
    </xf>
    <xf numFmtId="0" fontId="6" fillId="3" borderId="2" xfId="2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NumberFormat="1" applyFont="1" applyBorder="1" applyAlignment="1">
      <alignment vertical="center"/>
    </xf>
    <xf numFmtId="1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0" fillId="4" borderId="2" xfId="2" applyNumberFormat="1" applyFont="1" applyFill="1" applyBorder="1" applyAlignment="1">
      <alignment horizontal="center" vertical="center"/>
    </xf>
    <xf numFmtId="0" fontId="10" fillId="4" borderId="2" xfId="2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3" fontId="8" fillId="4" borderId="2" xfId="0" applyNumberFormat="1" applyFont="1" applyFill="1" applyBorder="1" applyAlignment="1">
      <alignment horizontal="center" vertical="center"/>
    </xf>
    <xf numFmtId="0" fontId="10" fillId="4" borderId="2" xfId="2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6" fillId="5" borderId="2" xfId="2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" fontId="8" fillId="0" borderId="1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97">
          <cell r="B97" t="str">
            <v>…</v>
          </cell>
        </row>
        <row r="104">
          <cell r="B104" t="str">
            <v xml:space="preserve">Организация интеллектуальной системы учета электрической энергии </v>
          </cell>
          <cell r="C104" t="str">
            <v>М/УСК/73/А7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104">
          <cell r="AB104">
            <v>88.608000000000004</v>
          </cell>
        </row>
      </sheetData>
      <sheetData sheetId="3">
        <row r="104">
          <cell r="AB104">
            <v>103.001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  <row r="92">
          <cell r="E92">
            <v>2023</v>
          </cell>
          <cell r="F92">
            <v>2023</v>
          </cell>
        </row>
        <row r="93">
          <cell r="E93">
            <v>2023</v>
          </cell>
          <cell r="F93">
            <v>2023</v>
          </cell>
        </row>
        <row r="94">
          <cell r="E94">
            <v>2024</v>
          </cell>
          <cell r="F94">
            <v>2024</v>
          </cell>
        </row>
        <row r="95">
          <cell r="E95">
            <v>2026</v>
          </cell>
          <cell r="F95">
            <v>2026</v>
          </cell>
        </row>
        <row r="96">
          <cell r="E96">
            <v>2026</v>
          </cell>
          <cell r="F96">
            <v>2026</v>
          </cell>
        </row>
        <row r="97">
          <cell r="E97">
            <v>2026</v>
          </cell>
          <cell r="F97">
            <v>2026</v>
          </cell>
        </row>
        <row r="98">
          <cell r="E98">
            <v>2026</v>
          </cell>
          <cell r="F98">
            <v>2026</v>
          </cell>
        </row>
        <row r="99">
          <cell r="E99">
            <v>2026</v>
          </cell>
          <cell r="F99">
            <v>2026</v>
          </cell>
        </row>
        <row r="107">
          <cell r="K107">
            <v>0</v>
          </cell>
        </row>
        <row r="159">
          <cell r="E159">
            <v>2022</v>
          </cell>
          <cell r="F159">
            <v>2022</v>
          </cell>
          <cell r="K159">
            <v>0.77981319599999999</v>
          </cell>
        </row>
        <row r="166">
          <cell r="E166">
            <v>2022</v>
          </cell>
          <cell r="F166">
            <v>2023</v>
          </cell>
          <cell r="K166">
            <v>0</v>
          </cell>
        </row>
        <row r="167">
          <cell r="E167">
            <v>2022</v>
          </cell>
          <cell r="F167">
            <v>2024</v>
          </cell>
          <cell r="K167">
            <v>0</v>
          </cell>
        </row>
        <row r="168">
          <cell r="E168">
            <v>2022</v>
          </cell>
          <cell r="F168">
            <v>2025</v>
          </cell>
          <cell r="K168">
            <v>8.9136400000000009</v>
          </cell>
        </row>
        <row r="169">
          <cell r="E169">
            <v>2022</v>
          </cell>
          <cell r="F169">
            <v>2025</v>
          </cell>
          <cell r="K169">
            <v>4.4611330000000002</v>
          </cell>
        </row>
        <row r="170">
          <cell r="E170">
            <v>2022</v>
          </cell>
          <cell r="F170">
            <v>2026</v>
          </cell>
          <cell r="K170">
            <v>44.824280999999999</v>
          </cell>
        </row>
        <row r="171">
          <cell r="E171">
            <v>2026</v>
          </cell>
          <cell r="F171">
            <v>2026</v>
          </cell>
          <cell r="K171">
            <v>8.4</v>
          </cell>
        </row>
        <row r="172">
          <cell r="E172">
            <v>2026</v>
          </cell>
          <cell r="F172">
            <v>2026</v>
          </cell>
          <cell r="K172">
            <v>1.764</v>
          </cell>
        </row>
        <row r="173">
          <cell r="E173">
            <v>2022</v>
          </cell>
          <cell r="F173">
            <v>2026</v>
          </cell>
          <cell r="K173">
            <v>6.1081000000000039</v>
          </cell>
          <cell r="CQ173" t="str">
            <v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v>
          </cell>
        </row>
        <row r="174">
          <cell r="E174">
            <v>2023</v>
          </cell>
          <cell r="F174">
            <v>2023</v>
          </cell>
          <cell r="K174">
            <v>0</v>
          </cell>
        </row>
        <row r="175">
          <cell r="K175">
            <v>0</v>
          </cell>
        </row>
        <row r="176">
          <cell r="K176">
            <v>1.4559960000000001</v>
          </cell>
          <cell r="CQ176" t="str">
            <v>Проведение проверок потребителей физических и юридических лиц с использованием эталонных электроизме-рительных приборов с целью точных измерений.</v>
          </cell>
        </row>
      </sheetData>
      <sheetData sheetId="7"/>
      <sheetData sheetId="8">
        <row r="108">
          <cell r="BB108">
            <v>4634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90"/>
  <sheetViews>
    <sheetView tabSelected="1" topLeftCell="A14" zoomScale="85" zoomScaleNormal="85" workbookViewId="0">
      <pane xSplit="2" ySplit="4" topLeftCell="AC18" activePane="bottomRight" state="frozen"/>
      <selection activeCell="A14" sqref="A14"/>
      <selection pane="topRight" activeCell="C14" sqref="C14"/>
      <selection pane="bottomLeft" activeCell="A18" sqref="A18"/>
      <selection pane="bottomRight" activeCell="AD91" sqref="AD91"/>
    </sheetView>
  </sheetViews>
  <sheetFormatPr defaultColWidth="10" defaultRowHeight="15.6" outlineLevelRow="1" x14ac:dyDescent="0.3"/>
  <cols>
    <col min="1" max="1" width="12.109375" style="3" customWidth="1"/>
    <col min="2" max="2" width="46" style="3" customWidth="1"/>
    <col min="3" max="3" width="22" style="3" customWidth="1"/>
    <col min="4" max="4" width="8.44140625" style="3" customWidth="1"/>
    <col min="5" max="5" width="8" style="3" customWidth="1"/>
    <col min="6" max="6" width="12.33203125" style="3" customWidth="1"/>
    <col min="7" max="7" width="15.33203125" style="3" customWidth="1"/>
    <col min="8" max="8" width="16.6640625" style="3" customWidth="1"/>
    <col min="9" max="9" width="19" style="3" customWidth="1"/>
    <col min="10" max="10" width="14.109375" style="3" customWidth="1"/>
    <col min="11" max="11" width="12.44140625" style="3" customWidth="1"/>
    <col min="12" max="12" width="8.33203125" style="1" customWidth="1"/>
    <col min="13" max="13" width="10.5546875" style="1" customWidth="1"/>
    <col min="14" max="15" width="7.6640625" style="1" customWidth="1"/>
    <col min="16" max="16" width="13.33203125" style="1" customWidth="1"/>
    <col min="17" max="17" width="8.33203125" style="1" customWidth="1"/>
    <col min="18" max="18" width="10.5546875" style="1" customWidth="1"/>
    <col min="19" max="19" width="8" style="1" customWidth="1"/>
    <col min="20" max="20" width="8.6640625" style="1" customWidth="1"/>
    <col min="21" max="21" width="9" style="1" hidden="1" customWidth="1"/>
    <col min="22" max="22" width="10.6640625" style="1" hidden="1" customWidth="1"/>
    <col min="23" max="23" width="9.33203125" style="1" hidden="1" customWidth="1"/>
    <col min="24" max="24" width="10.6640625" style="1" hidden="1" customWidth="1"/>
    <col min="25" max="25" width="12.6640625" style="1" hidden="1" customWidth="1"/>
    <col min="26" max="26" width="13.88671875" style="1" hidden="1" customWidth="1"/>
    <col min="27" max="27" width="14.44140625" style="1" hidden="1" customWidth="1"/>
    <col min="28" max="28" width="17.33203125" style="1" hidden="1" customWidth="1"/>
    <col min="29" max="29" width="14.44140625" style="1" customWidth="1"/>
    <col min="30" max="30" width="12.6640625" style="1" customWidth="1"/>
    <col min="31" max="31" width="13.5546875" style="1" customWidth="1"/>
    <col min="32" max="32" width="13.109375" style="1" customWidth="1"/>
    <col min="33" max="33" width="12.88671875" style="1" customWidth="1"/>
    <col min="34" max="34" width="16.5546875" style="1" customWidth="1"/>
    <col min="35" max="35" width="14.5546875" style="1" customWidth="1"/>
    <col min="36" max="36" width="18.44140625" style="1" hidden="1" customWidth="1"/>
    <col min="37" max="37" width="14.109375" style="1" customWidth="1"/>
    <col min="38" max="38" width="18.44140625" style="1" hidden="1" customWidth="1"/>
    <col min="39" max="39" width="14.109375" style="1" customWidth="1"/>
    <col min="40" max="40" width="18.44140625" style="1" hidden="1" customWidth="1"/>
    <col min="41" max="41" width="13.88671875" style="1" customWidth="1"/>
    <col min="42" max="42" width="17.6640625" style="1" customWidth="1"/>
    <col min="43" max="43" width="44.6640625" style="1" customWidth="1"/>
    <col min="44" max="16384" width="10" style="3"/>
  </cols>
  <sheetData>
    <row r="1" spans="1:43" ht="18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Q1" s="2" t="s">
        <v>0</v>
      </c>
    </row>
    <row r="2" spans="1:43" ht="18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Q2" s="4" t="s">
        <v>1</v>
      </c>
    </row>
    <row r="3" spans="1:43" ht="18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P3" s="3"/>
      <c r="AQ3" s="4" t="s">
        <v>2</v>
      </c>
    </row>
    <row r="4" spans="1:43" ht="17.399999999999999" x14ac:dyDescent="0.3">
      <c r="A4" s="72" t="s">
        <v>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</row>
    <row r="5" spans="1:43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66"/>
      <c r="AN5" s="66"/>
      <c r="AO5" s="5"/>
      <c r="AP5" s="5"/>
      <c r="AQ5" s="5"/>
    </row>
    <row r="6" spans="1:43" ht="18" x14ac:dyDescent="0.3">
      <c r="A6" s="73" t="s">
        <v>193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</row>
    <row r="7" spans="1:43" x14ac:dyDescent="0.3">
      <c r="A7" s="74" t="s">
        <v>4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</row>
    <row r="8" spans="1:43" ht="18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AP8" s="4"/>
    </row>
    <row r="9" spans="1:43" ht="18" x14ac:dyDescent="0.35">
      <c r="A9" s="75" t="s">
        <v>194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</row>
    <row r="10" spans="1:43" ht="17.399999999999999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66"/>
      <c r="AN10" s="66"/>
      <c r="AO10" s="5"/>
      <c r="AP10" s="5"/>
      <c r="AQ10" s="5"/>
    </row>
    <row r="11" spans="1:43" ht="18" x14ac:dyDescent="0.35">
      <c r="A11" s="6"/>
      <c r="B11" s="6"/>
      <c r="C11" s="6"/>
      <c r="D11" s="6"/>
      <c r="E11" s="6"/>
      <c r="F11" s="6" t="s">
        <v>5</v>
      </c>
      <c r="G11" s="6"/>
      <c r="H11" s="6"/>
      <c r="I11" s="6"/>
      <c r="J11" s="6"/>
      <c r="L11" s="6"/>
      <c r="M11" s="6" t="s">
        <v>6</v>
      </c>
      <c r="N11" s="6"/>
      <c r="O11" s="6"/>
      <c r="P11" s="6"/>
      <c r="Q11" s="6"/>
      <c r="R11" s="6"/>
      <c r="S11" s="6"/>
      <c r="T11" s="6"/>
      <c r="U11" s="7"/>
      <c r="V11" s="6" t="s">
        <v>6</v>
      </c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43" x14ac:dyDescent="0.3">
      <c r="A12" s="76" t="s">
        <v>7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</row>
    <row r="13" spans="1:43" ht="15.7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8"/>
    </row>
    <row r="14" spans="1:43" ht="56.4" customHeight="1" x14ac:dyDescent="0.3">
      <c r="A14" s="71" t="s">
        <v>8</v>
      </c>
      <c r="B14" s="71" t="s">
        <v>9</v>
      </c>
      <c r="C14" s="71" t="s">
        <v>10</v>
      </c>
      <c r="D14" s="78" t="s">
        <v>11</v>
      </c>
      <c r="E14" s="78" t="s">
        <v>12</v>
      </c>
      <c r="F14" s="71" t="s">
        <v>13</v>
      </c>
      <c r="G14" s="71"/>
      <c r="H14" s="79" t="s">
        <v>14</v>
      </c>
      <c r="I14" s="79"/>
      <c r="J14" s="80" t="s">
        <v>15</v>
      </c>
      <c r="K14" s="83" t="s">
        <v>16</v>
      </c>
      <c r="L14" s="84"/>
      <c r="M14" s="84"/>
      <c r="N14" s="84"/>
      <c r="O14" s="84"/>
      <c r="P14" s="84"/>
      <c r="Q14" s="84"/>
      <c r="R14" s="84"/>
      <c r="S14" s="84"/>
      <c r="T14" s="85"/>
      <c r="U14" s="83" t="s">
        <v>17</v>
      </c>
      <c r="V14" s="84"/>
      <c r="W14" s="84"/>
      <c r="X14" s="84"/>
      <c r="Y14" s="84"/>
      <c r="Z14" s="85"/>
      <c r="AA14" s="86" t="s">
        <v>18</v>
      </c>
      <c r="AB14" s="87"/>
      <c r="AC14" s="83" t="s">
        <v>19</v>
      </c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90" t="s">
        <v>20</v>
      </c>
    </row>
    <row r="15" spans="1:43" ht="78" customHeight="1" x14ac:dyDescent="0.3">
      <c r="A15" s="71"/>
      <c r="B15" s="71"/>
      <c r="C15" s="71"/>
      <c r="D15" s="78"/>
      <c r="E15" s="78"/>
      <c r="F15" s="71"/>
      <c r="G15" s="71"/>
      <c r="H15" s="79"/>
      <c r="I15" s="79"/>
      <c r="J15" s="81"/>
      <c r="K15" s="83" t="s">
        <v>21</v>
      </c>
      <c r="L15" s="84"/>
      <c r="M15" s="84"/>
      <c r="N15" s="84"/>
      <c r="O15" s="85"/>
      <c r="P15" s="83" t="s">
        <v>22</v>
      </c>
      <c r="Q15" s="84"/>
      <c r="R15" s="84"/>
      <c r="S15" s="84"/>
      <c r="T15" s="85"/>
      <c r="U15" s="71" t="s">
        <v>23</v>
      </c>
      <c r="V15" s="71"/>
      <c r="W15" s="83" t="s">
        <v>24</v>
      </c>
      <c r="X15" s="85"/>
      <c r="Y15" s="71" t="s">
        <v>25</v>
      </c>
      <c r="Z15" s="71"/>
      <c r="AA15" s="88"/>
      <c r="AB15" s="89"/>
      <c r="AC15" s="93" t="s">
        <v>26</v>
      </c>
      <c r="AD15" s="93"/>
      <c r="AE15" s="93" t="s">
        <v>27</v>
      </c>
      <c r="AF15" s="93"/>
      <c r="AG15" s="93" t="s">
        <v>28</v>
      </c>
      <c r="AH15" s="93"/>
      <c r="AI15" s="93" t="s">
        <v>29</v>
      </c>
      <c r="AJ15" s="93"/>
      <c r="AK15" s="93" t="s">
        <v>30</v>
      </c>
      <c r="AL15" s="93"/>
      <c r="AM15" s="93" t="s">
        <v>195</v>
      </c>
      <c r="AN15" s="93"/>
      <c r="AO15" s="71" t="s">
        <v>31</v>
      </c>
      <c r="AP15" s="79" t="s">
        <v>32</v>
      </c>
      <c r="AQ15" s="91"/>
    </row>
    <row r="16" spans="1:43" ht="74.400000000000006" customHeight="1" x14ac:dyDescent="0.3">
      <c r="A16" s="71"/>
      <c r="B16" s="71"/>
      <c r="C16" s="71"/>
      <c r="D16" s="78"/>
      <c r="E16" s="78"/>
      <c r="F16" s="9" t="s">
        <v>21</v>
      </c>
      <c r="G16" s="9" t="s">
        <v>33</v>
      </c>
      <c r="H16" s="10" t="s">
        <v>21</v>
      </c>
      <c r="I16" s="10" t="s">
        <v>33</v>
      </c>
      <c r="J16" s="82"/>
      <c r="K16" s="11" t="s">
        <v>34</v>
      </c>
      <c r="L16" s="11" t="s">
        <v>35</v>
      </c>
      <c r="M16" s="11" t="s">
        <v>36</v>
      </c>
      <c r="N16" s="12" t="s">
        <v>37</v>
      </c>
      <c r="O16" s="12" t="s">
        <v>38</v>
      </c>
      <c r="P16" s="11" t="s">
        <v>34</v>
      </c>
      <c r="Q16" s="11" t="s">
        <v>35</v>
      </c>
      <c r="R16" s="11" t="s">
        <v>36</v>
      </c>
      <c r="S16" s="12" t="s">
        <v>37</v>
      </c>
      <c r="T16" s="12" t="s">
        <v>38</v>
      </c>
      <c r="U16" s="11" t="s">
        <v>39</v>
      </c>
      <c r="V16" s="11" t="s">
        <v>40</v>
      </c>
      <c r="W16" s="11" t="s">
        <v>39</v>
      </c>
      <c r="X16" s="11" t="s">
        <v>40</v>
      </c>
      <c r="Y16" s="11" t="s">
        <v>39</v>
      </c>
      <c r="Z16" s="11" t="s">
        <v>40</v>
      </c>
      <c r="AA16" s="13" t="s">
        <v>41</v>
      </c>
      <c r="AB16" s="13" t="s">
        <v>33</v>
      </c>
      <c r="AC16" s="13" t="s">
        <v>21</v>
      </c>
      <c r="AD16" s="13" t="s">
        <v>42</v>
      </c>
      <c r="AE16" s="13" t="s">
        <v>43</v>
      </c>
      <c r="AF16" s="13" t="s">
        <v>44</v>
      </c>
      <c r="AG16" s="13" t="s">
        <v>43</v>
      </c>
      <c r="AH16" s="13" t="s">
        <v>45</v>
      </c>
      <c r="AI16" s="13" t="s">
        <v>43</v>
      </c>
      <c r="AJ16" s="13" t="s">
        <v>46</v>
      </c>
      <c r="AK16" s="13" t="s">
        <v>43</v>
      </c>
      <c r="AL16" s="13" t="s">
        <v>46</v>
      </c>
      <c r="AM16" s="65" t="s">
        <v>196</v>
      </c>
      <c r="AN16" s="65" t="s">
        <v>46</v>
      </c>
      <c r="AO16" s="71"/>
      <c r="AP16" s="79"/>
      <c r="AQ16" s="92"/>
    </row>
    <row r="17" spans="1:43" ht="19.5" customHeight="1" x14ac:dyDescent="0.3">
      <c r="A17" s="13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3">
        <v>12</v>
      </c>
      <c r="M17" s="13">
        <v>13</v>
      </c>
      <c r="N17" s="13">
        <v>14</v>
      </c>
      <c r="O17" s="13">
        <v>15</v>
      </c>
      <c r="P17" s="13">
        <v>16</v>
      </c>
      <c r="Q17" s="13">
        <v>17</v>
      </c>
      <c r="R17" s="13">
        <v>18</v>
      </c>
      <c r="S17" s="13">
        <v>19</v>
      </c>
      <c r="T17" s="13">
        <v>20</v>
      </c>
      <c r="U17" s="13">
        <v>21</v>
      </c>
      <c r="V17" s="13">
        <v>22</v>
      </c>
      <c r="W17" s="13">
        <v>23</v>
      </c>
      <c r="X17" s="13">
        <v>24</v>
      </c>
      <c r="Y17" s="13">
        <v>25</v>
      </c>
      <c r="Z17" s="13">
        <v>26</v>
      </c>
      <c r="AA17" s="13">
        <v>27</v>
      </c>
      <c r="AB17" s="13">
        <v>28</v>
      </c>
      <c r="AC17" s="14" t="s">
        <v>47</v>
      </c>
      <c r="AD17" s="14" t="s">
        <v>48</v>
      </c>
      <c r="AE17" s="14" t="s">
        <v>49</v>
      </c>
      <c r="AF17" s="14" t="s">
        <v>50</v>
      </c>
      <c r="AG17" s="14" t="s">
        <v>51</v>
      </c>
      <c r="AH17" s="14" t="s">
        <v>52</v>
      </c>
      <c r="AI17" s="14" t="s">
        <v>51</v>
      </c>
      <c r="AJ17" s="14" t="s">
        <v>52</v>
      </c>
      <c r="AK17" s="14" t="s">
        <v>51</v>
      </c>
      <c r="AL17" s="14" t="s">
        <v>52</v>
      </c>
      <c r="AM17" s="14" t="s">
        <v>51</v>
      </c>
      <c r="AN17" s="14" t="s">
        <v>52</v>
      </c>
      <c r="AO17" s="13">
        <v>30</v>
      </c>
      <c r="AP17" s="13">
        <v>31</v>
      </c>
      <c r="AQ17" s="13">
        <v>32</v>
      </c>
    </row>
    <row r="18" spans="1:43" s="20" customFormat="1" ht="31.2" x14ac:dyDescent="0.3">
      <c r="A18" s="15" t="s">
        <v>53</v>
      </c>
      <c r="B18" s="16" t="s">
        <v>54</v>
      </c>
      <c r="C18" s="17" t="s">
        <v>55</v>
      </c>
      <c r="D18" s="17"/>
      <c r="E18" s="17"/>
      <c r="F18" s="17"/>
      <c r="G18" s="17"/>
      <c r="H18" s="18">
        <f t="shared" ref="H18:AO18" si="0">SUM(H19:H24)</f>
        <v>614.00894500000004</v>
      </c>
      <c r="I18" s="18">
        <f t="shared" si="0"/>
        <v>489.21682093666664</v>
      </c>
      <c r="J18" s="19">
        <f t="shared" si="0"/>
        <v>0</v>
      </c>
      <c r="K18" s="18">
        <f t="shared" si="0"/>
        <v>614.00894500000004</v>
      </c>
      <c r="L18" s="18">
        <f t="shared" si="0"/>
        <v>28.227120000000003</v>
      </c>
      <c r="M18" s="18">
        <f t="shared" si="0"/>
        <v>497.65131333333341</v>
      </c>
      <c r="N18" s="19">
        <f t="shared" si="0"/>
        <v>0</v>
      </c>
      <c r="O18" s="18">
        <f t="shared" si="0"/>
        <v>88.130511666666678</v>
      </c>
      <c r="P18" s="18">
        <f t="shared" si="0"/>
        <v>545.46998760333338</v>
      </c>
      <c r="Q18" s="18">
        <f t="shared" si="0"/>
        <v>16.1386295</v>
      </c>
      <c r="R18" s="18">
        <f t="shared" si="0"/>
        <v>463.50312249333331</v>
      </c>
      <c r="S18" s="18">
        <f t="shared" si="0"/>
        <v>0</v>
      </c>
      <c r="T18" s="18">
        <f t="shared" si="0"/>
        <v>65.828235610000007</v>
      </c>
      <c r="U18" s="19">
        <f t="shared" si="0"/>
        <v>0</v>
      </c>
      <c r="V18" s="19">
        <f t="shared" si="0"/>
        <v>0</v>
      </c>
      <c r="W18" s="19">
        <f t="shared" si="0"/>
        <v>0</v>
      </c>
      <c r="X18" s="19">
        <f t="shared" si="0"/>
        <v>0</v>
      </c>
      <c r="Y18" s="19">
        <f t="shared" si="0"/>
        <v>0</v>
      </c>
      <c r="Z18" s="19">
        <f t="shared" si="0"/>
        <v>0</v>
      </c>
      <c r="AA18" s="19">
        <f t="shared" si="0"/>
        <v>0</v>
      </c>
      <c r="AB18" s="18">
        <f t="shared" si="0"/>
        <v>0</v>
      </c>
      <c r="AC18" s="18">
        <f t="shared" si="0"/>
        <v>108.076015</v>
      </c>
      <c r="AD18" s="18">
        <f t="shared" si="0"/>
        <v>57.633284449999998</v>
      </c>
      <c r="AE18" s="18">
        <f t="shared" si="0"/>
        <v>110.02281000000001</v>
      </c>
      <c r="AF18" s="18">
        <f t="shared" si="0"/>
        <v>50.756385379999998</v>
      </c>
      <c r="AG18" s="18">
        <f t="shared" si="0"/>
        <v>122.93076083333335</v>
      </c>
      <c r="AH18" s="18">
        <f t="shared" si="0"/>
        <v>120.74679194000001</v>
      </c>
      <c r="AI18" s="18">
        <f t="shared" ref="AI18:AN18" si="1">SUM(AI19:AI24)</f>
        <v>129.55080666666666</v>
      </c>
      <c r="AJ18" s="18">
        <f t="shared" si="1"/>
        <v>0</v>
      </c>
      <c r="AK18" s="18">
        <f t="shared" si="1"/>
        <v>143.4285525</v>
      </c>
      <c r="AL18" s="18">
        <f t="shared" si="1"/>
        <v>0</v>
      </c>
      <c r="AM18" s="18">
        <f>SUM(AM19:AM24)</f>
        <v>56.259</v>
      </c>
      <c r="AN18" s="18">
        <f t="shared" si="1"/>
        <v>0</v>
      </c>
      <c r="AO18" s="18">
        <f>SUM(AO19:AO24)</f>
        <v>670.26794500000005</v>
      </c>
      <c r="AP18" s="18">
        <f>SUM(AP19:AP24)</f>
        <v>558.37482093666665</v>
      </c>
      <c r="AQ18" s="17"/>
    </row>
    <row r="19" spans="1:43" x14ac:dyDescent="0.3">
      <c r="A19" s="21" t="s">
        <v>56</v>
      </c>
      <c r="B19" s="22" t="s">
        <v>57</v>
      </c>
      <c r="C19" s="23" t="s">
        <v>55</v>
      </c>
      <c r="D19" s="23"/>
      <c r="E19" s="23"/>
      <c r="F19" s="23"/>
      <c r="G19" s="23"/>
      <c r="H19" s="24">
        <f>H27</f>
        <v>0</v>
      </c>
      <c r="I19" s="24">
        <f t="shared" ref="I19:AP19" si="2">I27</f>
        <v>0</v>
      </c>
      <c r="J19" s="25">
        <f t="shared" si="2"/>
        <v>0</v>
      </c>
      <c r="K19" s="24">
        <f t="shared" si="2"/>
        <v>0</v>
      </c>
      <c r="L19" s="24">
        <f t="shared" si="2"/>
        <v>0</v>
      </c>
      <c r="M19" s="24">
        <f t="shared" si="2"/>
        <v>0</v>
      </c>
      <c r="N19" s="25">
        <f t="shared" si="2"/>
        <v>0</v>
      </c>
      <c r="O19" s="24">
        <f t="shared" si="2"/>
        <v>0</v>
      </c>
      <c r="P19" s="24">
        <f t="shared" si="2"/>
        <v>0</v>
      </c>
      <c r="Q19" s="24">
        <f t="shared" si="2"/>
        <v>0</v>
      </c>
      <c r="R19" s="24">
        <f t="shared" si="2"/>
        <v>0</v>
      </c>
      <c r="S19" s="24">
        <f t="shared" si="2"/>
        <v>0</v>
      </c>
      <c r="T19" s="24">
        <f t="shared" si="2"/>
        <v>0</v>
      </c>
      <c r="U19" s="24">
        <f t="shared" si="2"/>
        <v>0</v>
      </c>
      <c r="V19" s="24">
        <f t="shared" si="2"/>
        <v>0</v>
      </c>
      <c r="W19" s="24">
        <f t="shared" si="2"/>
        <v>0</v>
      </c>
      <c r="X19" s="24">
        <f t="shared" si="2"/>
        <v>0</v>
      </c>
      <c r="Y19" s="24">
        <f t="shared" si="2"/>
        <v>0</v>
      </c>
      <c r="Z19" s="24">
        <f t="shared" si="2"/>
        <v>0</v>
      </c>
      <c r="AA19" s="24">
        <f t="shared" si="2"/>
        <v>0</v>
      </c>
      <c r="AB19" s="24">
        <f t="shared" si="2"/>
        <v>0</v>
      </c>
      <c r="AC19" s="24">
        <f t="shared" si="2"/>
        <v>0</v>
      </c>
      <c r="AD19" s="24">
        <f t="shared" si="2"/>
        <v>0</v>
      </c>
      <c r="AE19" s="24">
        <f t="shared" si="2"/>
        <v>0</v>
      </c>
      <c r="AF19" s="24">
        <f t="shared" si="2"/>
        <v>0</v>
      </c>
      <c r="AG19" s="24">
        <f t="shared" si="2"/>
        <v>0</v>
      </c>
      <c r="AH19" s="24">
        <f t="shared" si="2"/>
        <v>0</v>
      </c>
      <c r="AI19" s="24">
        <f t="shared" ref="AI19:AN19" si="3">AI27</f>
        <v>0</v>
      </c>
      <c r="AJ19" s="24">
        <f t="shared" si="3"/>
        <v>0</v>
      </c>
      <c r="AK19" s="24">
        <f t="shared" si="3"/>
        <v>0</v>
      </c>
      <c r="AL19" s="24">
        <f t="shared" si="3"/>
        <v>0</v>
      </c>
      <c r="AM19" s="24">
        <f t="shared" si="3"/>
        <v>0</v>
      </c>
      <c r="AN19" s="24">
        <f t="shared" si="3"/>
        <v>0</v>
      </c>
      <c r="AO19" s="24">
        <f t="shared" si="2"/>
        <v>0</v>
      </c>
      <c r="AP19" s="24">
        <f t="shared" si="2"/>
        <v>0</v>
      </c>
      <c r="AQ19" s="24"/>
    </row>
    <row r="20" spans="1:43" ht="31.2" x14ac:dyDescent="0.3">
      <c r="A20" s="21" t="s">
        <v>58</v>
      </c>
      <c r="B20" s="22" t="s">
        <v>59</v>
      </c>
      <c r="C20" s="23" t="s">
        <v>55</v>
      </c>
      <c r="D20" s="23"/>
      <c r="E20" s="23"/>
      <c r="F20" s="23"/>
      <c r="G20" s="23"/>
      <c r="H20" s="26">
        <f>H80</f>
        <v>525.27679750000004</v>
      </c>
      <c r="I20" s="26">
        <f t="shared" ref="I20:AP20" si="4">I80</f>
        <v>425.2885182733333</v>
      </c>
      <c r="J20" s="25">
        <f t="shared" si="4"/>
        <v>0</v>
      </c>
      <c r="K20" s="26">
        <f t="shared" si="4"/>
        <v>525.27679750000004</v>
      </c>
      <c r="L20" s="26">
        <f t="shared" si="4"/>
        <v>28.140740000000005</v>
      </c>
      <c r="M20" s="26">
        <f t="shared" si="4"/>
        <v>497.13605750000005</v>
      </c>
      <c r="N20" s="25">
        <f t="shared" si="4"/>
        <v>0</v>
      </c>
      <c r="O20" s="25">
        <f t="shared" si="4"/>
        <v>0</v>
      </c>
      <c r="P20" s="26">
        <f t="shared" si="4"/>
        <v>481.54751827333337</v>
      </c>
      <c r="Q20" s="26">
        <f t="shared" si="4"/>
        <v>16.079990649999999</v>
      </c>
      <c r="R20" s="26">
        <f t="shared" si="4"/>
        <v>463.24619268333333</v>
      </c>
      <c r="S20" s="26">
        <f t="shared" si="4"/>
        <v>0</v>
      </c>
      <c r="T20" s="25">
        <f t="shared" si="4"/>
        <v>2.2213349400000002</v>
      </c>
      <c r="U20" s="25">
        <f t="shared" si="4"/>
        <v>0</v>
      </c>
      <c r="V20" s="25">
        <f t="shared" si="4"/>
        <v>0</v>
      </c>
      <c r="W20" s="25">
        <f t="shared" si="4"/>
        <v>0</v>
      </c>
      <c r="X20" s="25">
        <f t="shared" si="4"/>
        <v>0</v>
      </c>
      <c r="Y20" s="25">
        <f t="shared" si="4"/>
        <v>0</v>
      </c>
      <c r="Z20" s="25">
        <f t="shared" si="4"/>
        <v>0</v>
      </c>
      <c r="AA20" s="25">
        <f t="shared" si="4"/>
        <v>0</v>
      </c>
      <c r="AB20" s="26">
        <f t="shared" si="4"/>
        <v>0</v>
      </c>
      <c r="AC20" s="26">
        <f t="shared" si="4"/>
        <v>93.191000000000003</v>
      </c>
      <c r="AD20" s="26">
        <f t="shared" si="4"/>
        <v>43.001440119999998</v>
      </c>
      <c r="AE20" s="26">
        <f t="shared" si="4"/>
        <v>95.993531666666669</v>
      </c>
      <c r="AF20" s="26">
        <f t="shared" si="4"/>
        <v>50.756385379999998</v>
      </c>
      <c r="AG20" s="26">
        <f t="shared" si="4"/>
        <v>107.82878500000001</v>
      </c>
      <c r="AH20" s="26">
        <f t="shared" si="4"/>
        <v>103.26721194000001</v>
      </c>
      <c r="AI20" s="26">
        <f t="shared" ref="AI20:AN20" si="5">AI80</f>
        <v>108.18899999999999</v>
      </c>
      <c r="AJ20" s="26">
        <f t="shared" si="5"/>
        <v>0</v>
      </c>
      <c r="AK20" s="26">
        <f t="shared" si="5"/>
        <v>120.07448083333333</v>
      </c>
      <c r="AL20" s="26">
        <f t="shared" si="5"/>
        <v>0</v>
      </c>
      <c r="AM20" s="26">
        <f t="shared" si="5"/>
        <v>56.259</v>
      </c>
      <c r="AN20" s="26">
        <f t="shared" si="5"/>
        <v>0</v>
      </c>
      <c r="AO20" s="26">
        <f t="shared" si="4"/>
        <v>581.53579749999994</v>
      </c>
      <c r="AP20" s="26">
        <f t="shared" si="4"/>
        <v>481.54751827333331</v>
      </c>
      <c r="AQ20" s="27"/>
    </row>
    <row r="21" spans="1:43" ht="58.95" customHeight="1" x14ac:dyDescent="0.3">
      <c r="A21" s="21" t="s">
        <v>60</v>
      </c>
      <c r="B21" s="28" t="s">
        <v>61</v>
      </c>
      <c r="C21" s="23" t="s">
        <v>55</v>
      </c>
      <c r="D21" s="23"/>
      <c r="E21" s="23"/>
      <c r="F21" s="23"/>
      <c r="G21" s="23"/>
      <c r="H21" s="24">
        <f>H156</f>
        <v>0</v>
      </c>
      <c r="I21" s="24">
        <f t="shared" ref="I21:AO21" si="6">I156</f>
        <v>0</v>
      </c>
      <c r="J21" s="25">
        <f t="shared" si="6"/>
        <v>0</v>
      </c>
      <c r="K21" s="24">
        <f t="shared" si="6"/>
        <v>0</v>
      </c>
      <c r="L21" s="24">
        <f t="shared" si="6"/>
        <v>0</v>
      </c>
      <c r="M21" s="24">
        <f t="shared" si="6"/>
        <v>0</v>
      </c>
      <c r="N21" s="25">
        <f t="shared" si="6"/>
        <v>0</v>
      </c>
      <c r="O21" s="24">
        <f t="shared" si="6"/>
        <v>0</v>
      </c>
      <c r="P21" s="24">
        <f t="shared" si="6"/>
        <v>0</v>
      </c>
      <c r="Q21" s="24">
        <f t="shared" si="6"/>
        <v>0</v>
      </c>
      <c r="R21" s="24">
        <f t="shared" si="6"/>
        <v>0</v>
      </c>
      <c r="S21" s="24">
        <f t="shared" si="6"/>
        <v>0</v>
      </c>
      <c r="T21" s="24">
        <f t="shared" si="6"/>
        <v>0</v>
      </c>
      <c r="U21" s="24">
        <f t="shared" si="6"/>
        <v>0</v>
      </c>
      <c r="V21" s="24">
        <f t="shared" si="6"/>
        <v>0</v>
      </c>
      <c r="W21" s="24">
        <f t="shared" si="6"/>
        <v>0</v>
      </c>
      <c r="X21" s="24">
        <f t="shared" si="6"/>
        <v>0</v>
      </c>
      <c r="Y21" s="24">
        <f t="shared" si="6"/>
        <v>0</v>
      </c>
      <c r="Z21" s="24">
        <f t="shared" si="6"/>
        <v>0</v>
      </c>
      <c r="AA21" s="24">
        <f t="shared" si="6"/>
        <v>0</v>
      </c>
      <c r="AB21" s="24">
        <f t="shared" si="6"/>
        <v>0</v>
      </c>
      <c r="AC21" s="24">
        <f t="shared" si="6"/>
        <v>0</v>
      </c>
      <c r="AD21" s="24">
        <f t="shared" si="6"/>
        <v>0</v>
      </c>
      <c r="AE21" s="24">
        <f t="shared" si="6"/>
        <v>0</v>
      </c>
      <c r="AF21" s="24">
        <f t="shared" si="6"/>
        <v>0</v>
      </c>
      <c r="AG21" s="24">
        <f t="shared" si="6"/>
        <v>0</v>
      </c>
      <c r="AH21" s="24">
        <f t="shared" si="6"/>
        <v>0</v>
      </c>
      <c r="AI21" s="24">
        <f t="shared" ref="AI21:AN21" si="7">AI156</f>
        <v>0</v>
      </c>
      <c r="AJ21" s="24">
        <f t="shared" si="7"/>
        <v>0</v>
      </c>
      <c r="AK21" s="24">
        <f t="shared" si="7"/>
        <v>0</v>
      </c>
      <c r="AL21" s="24">
        <f t="shared" si="7"/>
        <v>0</v>
      </c>
      <c r="AM21" s="24">
        <f t="shared" si="7"/>
        <v>0</v>
      </c>
      <c r="AN21" s="24">
        <f t="shared" si="7"/>
        <v>0</v>
      </c>
      <c r="AO21" s="24">
        <f t="shared" si="6"/>
        <v>0</v>
      </c>
      <c r="AP21" s="24">
        <f>AP156</f>
        <v>0</v>
      </c>
      <c r="AQ21" s="24"/>
    </row>
    <row r="22" spans="1:43" ht="38.4" customHeight="1" x14ac:dyDescent="0.3">
      <c r="A22" s="21" t="s">
        <v>62</v>
      </c>
      <c r="B22" s="22" t="s">
        <v>63</v>
      </c>
      <c r="C22" s="23" t="s">
        <v>55</v>
      </c>
      <c r="D22" s="23"/>
      <c r="E22" s="23"/>
      <c r="F22" s="23"/>
      <c r="G22" s="23"/>
      <c r="H22" s="26">
        <f>H165</f>
        <v>0.60163583333333337</v>
      </c>
      <c r="I22" s="26">
        <f t="shared" ref="I22:AP22" si="8">I165</f>
        <v>0.64984432999999997</v>
      </c>
      <c r="J22" s="25">
        <f t="shared" si="8"/>
        <v>0</v>
      </c>
      <c r="K22" s="26">
        <f t="shared" si="8"/>
        <v>0.60163583333333337</v>
      </c>
      <c r="L22" s="26">
        <f t="shared" si="8"/>
        <v>8.6379999999999998E-2</v>
      </c>
      <c r="M22" s="26">
        <f t="shared" si="8"/>
        <v>0.51525583333333336</v>
      </c>
      <c r="N22" s="25">
        <f t="shared" si="8"/>
        <v>0</v>
      </c>
      <c r="O22" s="25">
        <f t="shared" si="8"/>
        <v>0</v>
      </c>
      <c r="P22" s="26">
        <f t="shared" si="8"/>
        <v>0.64984432999999997</v>
      </c>
      <c r="Q22" s="26">
        <f t="shared" si="8"/>
        <v>5.8638849999999999E-2</v>
      </c>
      <c r="R22" s="26">
        <f t="shared" si="8"/>
        <v>0.25692980999999998</v>
      </c>
      <c r="S22" s="25">
        <f t="shared" si="8"/>
        <v>0</v>
      </c>
      <c r="T22" s="25">
        <f t="shared" si="8"/>
        <v>0.33427566999999997</v>
      </c>
      <c r="U22" s="25">
        <f t="shared" si="8"/>
        <v>0</v>
      </c>
      <c r="V22" s="25">
        <f t="shared" si="8"/>
        <v>0</v>
      </c>
      <c r="W22" s="25">
        <f t="shared" si="8"/>
        <v>0</v>
      </c>
      <c r="X22" s="25">
        <f t="shared" si="8"/>
        <v>0</v>
      </c>
      <c r="Y22" s="25">
        <f t="shared" si="8"/>
        <v>0</v>
      </c>
      <c r="Z22" s="25">
        <f t="shared" si="8"/>
        <v>0</v>
      </c>
      <c r="AA22" s="25">
        <f t="shared" si="8"/>
        <v>0</v>
      </c>
      <c r="AB22" s="26">
        <f t="shared" si="8"/>
        <v>0</v>
      </c>
      <c r="AC22" s="26">
        <f t="shared" si="8"/>
        <v>0.60163583333333337</v>
      </c>
      <c r="AD22" s="26">
        <f t="shared" si="8"/>
        <v>0.64984432999999997</v>
      </c>
      <c r="AE22" s="25">
        <f t="shared" si="8"/>
        <v>0</v>
      </c>
      <c r="AF22" s="25">
        <f t="shared" si="8"/>
        <v>0</v>
      </c>
      <c r="AG22" s="25">
        <f t="shared" si="8"/>
        <v>0</v>
      </c>
      <c r="AH22" s="25">
        <f t="shared" si="8"/>
        <v>0</v>
      </c>
      <c r="AI22" s="25">
        <f t="shared" ref="AI22:AN22" si="9">AI165</f>
        <v>0</v>
      </c>
      <c r="AJ22" s="25">
        <f t="shared" si="9"/>
        <v>0</v>
      </c>
      <c r="AK22" s="25">
        <f t="shared" si="9"/>
        <v>0</v>
      </c>
      <c r="AL22" s="26">
        <f t="shared" si="9"/>
        <v>0</v>
      </c>
      <c r="AM22" s="25">
        <f t="shared" si="9"/>
        <v>0</v>
      </c>
      <c r="AN22" s="26">
        <f t="shared" si="9"/>
        <v>0</v>
      </c>
      <c r="AO22" s="26">
        <f t="shared" si="8"/>
        <v>0.60163583333333337</v>
      </c>
      <c r="AP22" s="26">
        <f t="shared" si="8"/>
        <v>0.64984432999999997</v>
      </c>
      <c r="AQ22" s="27"/>
    </row>
    <row r="23" spans="1:43" ht="31.95" customHeight="1" x14ac:dyDescent="0.3">
      <c r="A23" s="21" t="s">
        <v>64</v>
      </c>
      <c r="B23" s="22" t="s">
        <v>65</v>
      </c>
      <c r="C23" s="23" t="s">
        <v>55</v>
      </c>
      <c r="D23" s="23"/>
      <c r="E23" s="23"/>
      <c r="F23" s="23"/>
      <c r="G23" s="23"/>
      <c r="H23" s="25">
        <f>H168</f>
        <v>0</v>
      </c>
      <c r="I23" s="25">
        <f t="shared" ref="I23:AP23" si="10">I168</f>
        <v>0</v>
      </c>
      <c r="J23" s="25">
        <f t="shared" si="10"/>
        <v>0</v>
      </c>
      <c r="K23" s="25">
        <f t="shared" si="10"/>
        <v>0</v>
      </c>
      <c r="L23" s="25">
        <f t="shared" si="10"/>
        <v>0</v>
      </c>
      <c r="M23" s="25">
        <f t="shared" si="10"/>
        <v>0</v>
      </c>
      <c r="N23" s="25">
        <f t="shared" si="10"/>
        <v>0</v>
      </c>
      <c r="O23" s="25">
        <f t="shared" si="10"/>
        <v>0</v>
      </c>
      <c r="P23" s="25">
        <f t="shared" si="10"/>
        <v>0</v>
      </c>
      <c r="Q23" s="25">
        <f t="shared" si="10"/>
        <v>0</v>
      </c>
      <c r="R23" s="25">
        <f t="shared" si="10"/>
        <v>0</v>
      </c>
      <c r="S23" s="25">
        <f t="shared" si="10"/>
        <v>0</v>
      </c>
      <c r="T23" s="25">
        <f t="shared" si="10"/>
        <v>0</v>
      </c>
      <c r="U23" s="25">
        <f t="shared" si="10"/>
        <v>0</v>
      </c>
      <c r="V23" s="25">
        <f t="shared" si="10"/>
        <v>0</v>
      </c>
      <c r="W23" s="25">
        <f t="shared" si="10"/>
        <v>0</v>
      </c>
      <c r="X23" s="25">
        <f t="shared" si="10"/>
        <v>0</v>
      </c>
      <c r="Y23" s="25">
        <f t="shared" si="10"/>
        <v>0</v>
      </c>
      <c r="Z23" s="25">
        <f t="shared" si="10"/>
        <v>0</v>
      </c>
      <c r="AA23" s="25">
        <f t="shared" si="10"/>
        <v>0</v>
      </c>
      <c r="AB23" s="25">
        <f t="shared" si="10"/>
        <v>0</v>
      </c>
      <c r="AC23" s="25">
        <f t="shared" si="10"/>
        <v>0</v>
      </c>
      <c r="AD23" s="25">
        <f t="shared" si="10"/>
        <v>0</v>
      </c>
      <c r="AE23" s="25">
        <f t="shared" si="10"/>
        <v>0</v>
      </c>
      <c r="AF23" s="25">
        <f t="shared" si="10"/>
        <v>0</v>
      </c>
      <c r="AG23" s="25">
        <f t="shared" si="10"/>
        <v>0</v>
      </c>
      <c r="AH23" s="25">
        <f t="shared" si="10"/>
        <v>0</v>
      </c>
      <c r="AI23" s="25">
        <f t="shared" ref="AI23:AN23" si="11">AI168</f>
        <v>0</v>
      </c>
      <c r="AJ23" s="25">
        <f t="shared" si="11"/>
        <v>0</v>
      </c>
      <c r="AK23" s="25">
        <f t="shared" si="11"/>
        <v>0</v>
      </c>
      <c r="AL23" s="25">
        <f t="shared" si="11"/>
        <v>0</v>
      </c>
      <c r="AM23" s="25">
        <f t="shared" si="11"/>
        <v>0</v>
      </c>
      <c r="AN23" s="25">
        <f t="shared" si="11"/>
        <v>0</v>
      </c>
      <c r="AO23" s="25">
        <f t="shared" si="10"/>
        <v>0</v>
      </c>
      <c r="AP23" s="24">
        <f t="shared" si="10"/>
        <v>0</v>
      </c>
      <c r="AQ23" s="27"/>
    </row>
    <row r="24" spans="1:43" ht="19.95" customHeight="1" x14ac:dyDescent="0.3">
      <c r="A24" s="21" t="s">
        <v>66</v>
      </c>
      <c r="B24" s="22" t="s">
        <v>67</v>
      </c>
      <c r="C24" s="23" t="s">
        <v>55</v>
      </c>
      <c r="D24" s="23"/>
      <c r="E24" s="23"/>
      <c r="F24" s="23"/>
      <c r="G24" s="23"/>
      <c r="H24" s="26">
        <f>H172</f>
        <v>88.130511666666678</v>
      </c>
      <c r="I24" s="26">
        <f t="shared" ref="I24:AP24" si="12">I172</f>
        <v>63.278458333333333</v>
      </c>
      <c r="J24" s="25">
        <f t="shared" si="12"/>
        <v>0</v>
      </c>
      <c r="K24" s="26">
        <f t="shared" si="12"/>
        <v>88.130511666666678</v>
      </c>
      <c r="L24" s="25">
        <f t="shared" si="12"/>
        <v>0</v>
      </c>
      <c r="M24" s="25">
        <f t="shared" si="12"/>
        <v>0</v>
      </c>
      <c r="N24" s="25">
        <f t="shared" si="12"/>
        <v>0</v>
      </c>
      <c r="O24" s="26">
        <f t="shared" si="12"/>
        <v>88.130511666666678</v>
      </c>
      <c r="P24" s="26">
        <f t="shared" si="12"/>
        <v>63.272625000000005</v>
      </c>
      <c r="Q24" s="26">
        <f t="shared" si="12"/>
        <v>0</v>
      </c>
      <c r="R24" s="26">
        <f t="shared" si="12"/>
        <v>0</v>
      </c>
      <c r="S24" s="26">
        <f t="shared" si="12"/>
        <v>0</v>
      </c>
      <c r="T24" s="26">
        <f t="shared" si="12"/>
        <v>63.272625000000005</v>
      </c>
      <c r="U24" s="25">
        <f t="shared" si="12"/>
        <v>0</v>
      </c>
      <c r="V24" s="25">
        <f t="shared" si="12"/>
        <v>0</v>
      </c>
      <c r="W24" s="25">
        <f t="shared" si="12"/>
        <v>0</v>
      </c>
      <c r="X24" s="25">
        <f t="shared" si="12"/>
        <v>0</v>
      </c>
      <c r="Y24" s="25">
        <f t="shared" si="12"/>
        <v>0</v>
      </c>
      <c r="Z24" s="25">
        <f t="shared" si="12"/>
        <v>0</v>
      </c>
      <c r="AA24" s="25">
        <f t="shared" si="12"/>
        <v>0</v>
      </c>
      <c r="AB24" s="26">
        <f t="shared" si="12"/>
        <v>0</v>
      </c>
      <c r="AC24" s="26">
        <f t="shared" si="12"/>
        <v>14.283379166666668</v>
      </c>
      <c r="AD24" s="26">
        <f t="shared" si="12"/>
        <v>13.982000000000001</v>
      </c>
      <c r="AE24" s="26">
        <f t="shared" si="12"/>
        <v>14.029278333333336</v>
      </c>
      <c r="AF24" s="26">
        <f t="shared" si="12"/>
        <v>0</v>
      </c>
      <c r="AG24" s="26">
        <f t="shared" si="12"/>
        <v>15.101975833333334</v>
      </c>
      <c r="AH24" s="26">
        <f t="shared" si="12"/>
        <v>17.479579999999999</v>
      </c>
      <c r="AI24" s="26">
        <f t="shared" ref="AI24:AN24" si="13">AI172</f>
        <v>21.36180666666667</v>
      </c>
      <c r="AJ24" s="26">
        <f t="shared" si="13"/>
        <v>0</v>
      </c>
      <c r="AK24" s="26">
        <f t="shared" si="13"/>
        <v>23.354071666666666</v>
      </c>
      <c r="AL24" s="26">
        <f t="shared" si="13"/>
        <v>0</v>
      </c>
      <c r="AM24" s="26">
        <f t="shared" si="13"/>
        <v>0</v>
      </c>
      <c r="AN24" s="26">
        <f t="shared" si="13"/>
        <v>0</v>
      </c>
      <c r="AO24" s="26">
        <f t="shared" si="12"/>
        <v>88.130511666666678</v>
      </c>
      <c r="AP24" s="26">
        <f t="shared" si="12"/>
        <v>76.177458333333334</v>
      </c>
      <c r="AQ24" s="27"/>
    </row>
    <row r="25" spans="1:43" x14ac:dyDescent="0.3">
      <c r="A25" s="21"/>
      <c r="B25" s="22"/>
      <c r="C25" s="29"/>
      <c r="D25" s="23"/>
      <c r="E25" s="23"/>
      <c r="F25" s="23"/>
      <c r="G25" s="23"/>
      <c r="H25" s="23"/>
      <c r="I25" s="23"/>
      <c r="J25" s="23"/>
      <c r="K25" s="23"/>
      <c r="L25" s="23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67"/>
      <c r="AN25" s="67"/>
      <c r="AO25" s="30"/>
      <c r="AP25" s="30"/>
      <c r="AQ25" s="30"/>
    </row>
    <row r="26" spans="1:43" x14ac:dyDescent="0.3">
      <c r="A26" s="21" t="s">
        <v>68</v>
      </c>
      <c r="B26" s="22" t="str">
        <f>'[1]Прил 1_2022г'!B27</f>
        <v>Ульяновская область</v>
      </c>
      <c r="C26" s="29"/>
      <c r="D26" s="23"/>
      <c r="E26" s="23"/>
      <c r="F26" s="23"/>
      <c r="G26" s="23"/>
      <c r="H26" s="23"/>
      <c r="I26" s="23"/>
      <c r="J26" s="23"/>
      <c r="K26" s="23"/>
      <c r="L26" s="23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67"/>
      <c r="AN26" s="67"/>
      <c r="AO26" s="30"/>
      <c r="AP26" s="30"/>
      <c r="AQ26" s="30"/>
    </row>
    <row r="27" spans="1:43" ht="31.2" collapsed="1" x14ac:dyDescent="0.3">
      <c r="A27" s="58" t="s">
        <v>69</v>
      </c>
      <c r="B27" s="59" t="s">
        <v>70</v>
      </c>
      <c r="C27" s="60" t="s">
        <v>55</v>
      </c>
      <c r="D27" s="60"/>
      <c r="E27" s="60"/>
      <c r="F27" s="60"/>
      <c r="G27" s="60"/>
      <c r="H27" s="61">
        <f>H28+H35+H44+H71</f>
        <v>0</v>
      </c>
      <c r="I27" s="61">
        <f t="shared" ref="I27:AP27" si="14">I28+I35+I44+I71</f>
        <v>0</v>
      </c>
      <c r="J27" s="61">
        <f t="shared" si="14"/>
        <v>0</v>
      </c>
      <c r="K27" s="61">
        <f t="shared" si="14"/>
        <v>0</v>
      </c>
      <c r="L27" s="61">
        <f t="shared" si="14"/>
        <v>0</v>
      </c>
      <c r="M27" s="61">
        <f t="shared" si="14"/>
        <v>0</v>
      </c>
      <c r="N27" s="61">
        <f t="shared" si="14"/>
        <v>0</v>
      </c>
      <c r="O27" s="61">
        <f t="shared" si="14"/>
        <v>0</v>
      </c>
      <c r="P27" s="61">
        <f t="shared" si="14"/>
        <v>0</v>
      </c>
      <c r="Q27" s="61">
        <f t="shared" si="14"/>
        <v>0</v>
      </c>
      <c r="R27" s="61">
        <f t="shared" si="14"/>
        <v>0</v>
      </c>
      <c r="S27" s="61">
        <f t="shared" si="14"/>
        <v>0</v>
      </c>
      <c r="T27" s="61">
        <f t="shared" si="14"/>
        <v>0</v>
      </c>
      <c r="U27" s="61">
        <f t="shared" si="14"/>
        <v>0</v>
      </c>
      <c r="V27" s="61">
        <f t="shared" si="14"/>
        <v>0</v>
      </c>
      <c r="W27" s="61">
        <f t="shared" si="14"/>
        <v>0</v>
      </c>
      <c r="X27" s="61">
        <f t="shared" si="14"/>
        <v>0</v>
      </c>
      <c r="Y27" s="61">
        <f t="shared" si="14"/>
        <v>0</v>
      </c>
      <c r="Z27" s="61">
        <f t="shared" si="14"/>
        <v>0</v>
      </c>
      <c r="AA27" s="61">
        <f t="shared" si="14"/>
        <v>0</v>
      </c>
      <c r="AB27" s="61">
        <f t="shared" si="14"/>
        <v>0</v>
      </c>
      <c r="AC27" s="61">
        <f t="shared" si="14"/>
        <v>0</v>
      </c>
      <c r="AD27" s="61">
        <f t="shared" si="14"/>
        <v>0</v>
      </c>
      <c r="AE27" s="61">
        <f t="shared" si="14"/>
        <v>0</v>
      </c>
      <c r="AF27" s="61">
        <f t="shared" si="14"/>
        <v>0</v>
      </c>
      <c r="AG27" s="61">
        <f t="shared" si="14"/>
        <v>0</v>
      </c>
      <c r="AH27" s="61">
        <f t="shared" si="14"/>
        <v>0</v>
      </c>
      <c r="AI27" s="61">
        <f t="shared" ref="AI27:AN27" si="15">AI28+AI35+AI44+AI71</f>
        <v>0</v>
      </c>
      <c r="AJ27" s="61">
        <f t="shared" si="15"/>
        <v>0</v>
      </c>
      <c r="AK27" s="61">
        <f t="shared" si="15"/>
        <v>0</v>
      </c>
      <c r="AL27" s="61">
        <f t="shared" si="15"/>
        <v>0</v>
      </c>
      <c r="AM27" s="61">
        <f t="shared" si="15"/>
        <v>0</v>
      </c>
      <c r="AN27" s="61">
        <f t="shared" si="15"/>
        <v>0</v>
      </c>
      <c r="AO27" s="61">
        <f t="shared" si="14"/>
        <v>0</v>
      </c>
      <c r="AP27" s="61">
        <f t="shared" si="14"/>
        <v>0</v>
      </c>
      <c r="AQ27" s="61"/>
    </row>
    <row r="28" spans="1:43" ht="46.8" hidden="1" outlineLevel="1" x14ac:dyDescent="0.3">
      <c r="A28" s="21" t="s">
        <v>71</v>
      </c>
      <c r="B28" s="22" t="s">
        <v>72</v>
      </c>
      <c r="C28" s="29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67"/>
      <c r="AN28" s="67"/>
      <c r="AO28" s="30"/>
      <c r="AP28" s="30"/>
      <c r="AQ28" s="30"/>
    </row>
    <row r="29" spans="1:43" ht="62.4" hidden="1" outlineLevel="1" x14ac:dyDescent="0.3">
      <c r="A29" s="21" t="s">
        <v>73</v>
      </c>
      <c r="B29" s="22" t="s">
        <v>74</v>
      </c>
      <c r="C29" s="29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67"/>
      <c r="AN29" s="67"/>
      <c r="AO29" s="30"/>
      <c r="AP29" s="30"/>
      <c r="AQ29" s="30"/>
    </row>
    <row r="30" spans="1:43" ht="62.4" hidden="1" outlineLevel="1" x14ac:dyDescent="0.3">
      <c r="A30" s="21" t="s">
        <v>75</v>
      </c>
      <c r="B30" s="22" t="s">
        <v>76</v>
      </c>
      <c r="C30" s="29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67"/>
      <c r="AN30" s="67"/>
      <c r="AO30" s="30"/>
      <c r="AP30" s="30"/>
      <c r="AQ30" s="30"/>
    </row>
    <row r="31" spans="1:43" ht="46.8" hidden="1" outlineLevel="1" x14ac:dyDescent="0.3">
      <c r="A31" s="21" t="s">
        <v>77</v>
      </c>
      <c r="B31" s="22" t="s">
        <v>78</v>
      </c>
      <c r="C31" s="29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67"/>
      <c r="AN31" s="67"/>
      <c r="AO31" s="30"/>
      <c r="AP31" s="30"/>
      <c r="AQ31" s="30"/>
    </row>
    <row r="32" spans="1:43" hidden="1" outlineLevel="1" x14ac:dyDescent="0.3">
      <c r="A32" s="21" t="s">
        <v>77</v>
      </c>
      <c r="B32" s="31" t="s">
        <v>79</v>
      </c>
      <c r="C32" s="29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67"/>
      <c r="AN32" s="67"/>
      <c r="AO32" s="30"/>
      <c r="AP32" s="30"/>
      <c r="AQ32" s="30"/>
    </row>
    <row r="33" spans="1:43" hidden="1" outlineLevel="1" x14ac:dyDescent="0.3">
      <c r="A33" s="21" t="s">
        <v>77</v>
      </c>
      <c r="B33" s="31" t="s">
        <v>79</v>
      </c>
      <c r="C33" s="29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67"/>
      <c r="AN33" s="67"/>
      <c r="AO33" s="30"/>
      <c r="AP33" s="30"/>
      <c r="AQ33" s="30"/>
    </row>
    <row r="34" spans="1:43" hidden="1" outlineLevel="1" x14ac:dyDescent="0.3">
      <c r="A34" s="21" t="s">
        <v>80</v>
      </c>
      <c r="B34" s="22" t="s">
        <v>80</v>
      </c>
      <c r="C34" s="29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67"/>
      <c r="AN34" s="67"/>
      <c r="AO34" s="30"/>
      <c r="AP34" s="30"/>
      <c r="AQ34" s="30"/>
    </row>
    <row r="35" spans="1:43" ht="46.8" hidden="1" outlineLevel="1" x14ac:dyDescent="0.3">
      <c r="A35" s="21" t="s">
        <v>81</v>
      </c>
      <c r="B35" s="22" t="s">
        <v>82</v>
      </c>
      <c r="C35" s="29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67"/>
      <c r="AN35" s="67"/>
      <c r="AO35" s="30"/>
      <c r="AP35" s="30"/>
      <c r="AQ35" s="30"/>
    </row>
    <row r="36" spans="1:43" ht="62.4" hidden="1" outlineLevel="1" x14ac:dyDescent="0.3">
      <c r="A36" s="21" t="s">
        <v>83</v>
      </c>
      <c r="B36" s="22" t="s">
        <v>84</v>
      </c>
      <c r="C36" s="29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67"/>
      <c r="AN36" s="67"/>
      <c r="AO36" s="30"/>
      <c r="AP36" s="30"/>
      <c r="AQ36" s="30"/>
    </row>
    <row r="37" spans="1:43" hidden="1" outlineLevel="1" x14ac:dyDescent="0.3">
      <c r="A37" s="21" t="s">
        <v>83</v>
      </c>
      <c r="B37" s="31" t="s">
        <v>79</v>
      </c>
      <c r="C37" s="29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67"/>
      <c r="AN37" s="67"/>
      <c r="AO37" s="30"/>
      <c r="AP37" s="30"/>
      <c r="AQ37" s="30"/>
    </row>
    <row r="38" spans="1:43" hidden="1" outlineLevel="1" x14ac:dyDescent="0.3">
      <c r="A38" s="21" t="s">
        <v>83</v>
      </c>
      <c r="B38" s="31" t="s">
        <v>79</v>
      </c>
      <c r="C38" s="29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67"/>
      <c r="AN38" s="67"/>
      <c r="AO38" s="30"/>
      <c r="AP38" s="30"/>
      <c r="AQ38" s="30"/>
    </row>
    <row r="39" spans="1:43" hidden="1" outlineLevel="1" x14ac:dyDescent="0.3">
      <c r="A39" s="21" t="s">
        <v>80</v>
      </c>
      <c r="B39" s="22" t="s">
        <v>80</v>
      </c>
      <c r="C39" s="29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67"/>
      <c r="AN39" s="67"/>
      <c r="AO39" s="30"/>
      <c r="AP39" s="30"/>
      <c r="AQ39" s="30"/>
    </row>
    <row r="40" spans="1:43" ht="46.8" hidden="1" outlineLevel="1" x14ac:dyDescent="0.3">
      <c r="A40" s="21" t="s">
        <v>85</v>
      </c>
      <c r="B40" s="22" t="s">
        <v>86</v>
      </c>
      <c r="C40" s="29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67"/>
      <c r="AN40" s="67"/>
      <c r="AO40" s="30"/>
      <c r="AP40" s="30"/>
      <c r="AQ40" s="30"/>
    </row>
    <row r="41" spans="1:43" hidden="1" outlineLevel="1" x14ac:dyDescent="0.3">
      <c r="A41" s="21" t="s">
        <v>85</v>
      </c>
      <c r="B41" s="31" t="s">
        <v>79</v>
      </c>
      <c r="C41" s="29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67"/>
      <c r="AN41" s="67"/>
      <c r="AO41" s="30"/>
      <c r="AP41" s="30"/>
      <c r="AQ41" s="30"/>
    </row>
    <row r="42" spans="1:43" hidden="1" outlineLevel="1" x14ac:dyDescent="0.3">
      <c r="A42" s="21" t="s">
        <v>85</v>
      </c>
      <c r="B42" s="31" t="s">
        <v>79</v>
      </c>
      <c r="C42" s="29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67"/>
      <c r="AN42" s="67"/>
      <c r="AO42" s="30"/>
      <c r="AP42" s="30"/>
      <c r="AQ42" s="30"/>
    </row>
    <row r="43" spans="1:43" hidden="1" outlineLevel="1" x14ac:dyDescent="0.3">
      <c r="A43" s="21" t="s">
        <v>80</v>
      </c>
      <c r="B43" s="22" t="s">
        <v>80</v>
      </c>
      <c r="C43" s="29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67"/>
      <c r="AN43" s="67"/>
      <c r="AO43" s="30"/>
      <c r="AP43" s="30"/>
      <c r="AQ43" s="30"/>
    </row>
    <row r="44" spans="1:43" ht="46.8" hidden="1" outlineLevel="1" x14ac:dyDescent="0.3">
      <c r="A44" s="21" t="s">
        <v>87</v>
      </c>
      <c r="B44" s="22" t="s">
        <v>88</v>
      </c>
      <c r="C44" s="29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67"/>
      <c r="AN44" s="67"/>
      <c r="AO44" s="30"/>
      <c r="AP44" s="30"/>
      <c r="AQ44" s="30"/>
    </row>
    <row r="45" spans="1:43" ht="31.2" hidden="1" outlineLevel="1" x14ac:dyDescent="0.3">
      <c r="A45" s="21" t="s">
        <v>89</v>
      </c>
      <c r="B45" s="22" t="s">
        <v>90</v>
      </c>
      <c r="C45" s="29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67"/>
      <c r="AN45" s="67"/>
      <c r="AO45" s="30"/>
      <c r="AP45" s="30"/>
      <c r="AQ45" s="30"/>
    </row>
    <row r="46" spans="1:43" ht="93.6" hidden="1" outlineLevel="1" x14ac:dyDescent="0.3">
      <c r="A46" s="21" t="s">
        <v>89</v>
      </c>
      <c r="B46" s="22" t="s">
        <v>91</v>
      </c>
      <c r="C46" s="29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67"/>
      <c r="AN46" s="67"/>
      <c r="AO46" s="30"/>
      <c r="AP46" s="30"/>
      <c r="AQ46" s="30"/>
    </row>
    <row r="47" spans="1:43" hidden="1" outlineLevel="1" x14ac:dyDescent="0.3">
      <c r="A47" s="21" t="s">
        <v>89</v>
      </c>
      <c r="B47" s="31" t="s">
        <v>79</v>
      </c>
      <c r="C47" s="29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67"/>
      <c r="AN47" s="67"/>
      <c r="AO47" s="30"/>
      <c r="AP47" s="30"/>
      <c r="AQ47" s="30"/>
    </row>
    <row r="48" spans="1:43" hidden="1" outlineLevel="1" x14ac:dyDescent="0.3">
      <c r="A48" s="21" t="s">
        <v>89</v>
      </c>
      <c r="B48" s="31" t="s">
        <v>79</v>
      </c>
      <c r="C48" s="29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67"/>
      <c r="AN48" s="67"/>
      <c r="AO48" s="30"/>
      <c r="AP48" s="30"/>
      <c r="AQ48" s="30"/>
    </row>
    <row r="49" spans="1:43" hidden="1" outlineLevel="1" x14ac:dyDescent="0.3">
      <c r="A49" s="21" t="s">
        <v>80</v>
      </c>
      <c r="B49" s="22" t="s">
        <v>80</v>
      </c>
      <c r="C49" s="29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67"/>
      <c r="AN49" s="67"/>
      <c r="AO49" s="30"/>
      <c r="AP49" s="30"/>
      <c r="AQ49" s="30"/>
    </row>
    <row r="50" spans="1:43" ht="93.6" hidden="1" outlineLevel="1" x14ac:dyDescent="0.3">
      <c r="A50" s="21" t="s">
        <v>89</v>
      </c>
      <c r="B50" s="22" t="s">
        <v>92</v>
      </c>
      <c r="C50" s="29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67"/>
      <c r="AN50" s="67"/>
      <c r="AO50" s="30"/>
      <c r="AP50" s="30"/>
      <c r="AQ50" s="30"/>
    </row>
    <row r="51" spans="1:43" hidden="1" outlineLevel="1" x14ac:dyDescent="0.3">
      <c r="A51" s="21" t="s">
        <v>89</v>
      </c>
      <c r="B51" s="31" t="s">
        <v>79</v>
      </c>
      <c r="C51" s="29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67"/>
      <c r="AN51" s="67"/>
      <c r="AO51" s="30"/>
      <c r="AP51" s="30"/>
      <c r="AQ51" s="30"/>
    </row>
    <row r="52" spans="1:43" hidden="1" outlineLevel="1" x14ac:dyDescent="0.3">
      <c r="A52" s="21" t="s">
        <v>89</v>
      </c>
      <c r="B52" s="31" t="s">
        <v>79</v>
      </c>
      <c r="C52" s="29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67"/>
      <c r="AN52" s="67"/>
      <c r="AO52" s="30"/>
      <c r="AP52" s="30"/>
      <c r="AQ52" s="30"/>
    </row>
    <row r="53" spans="1:43" hidden="1" outlineLevel="1" x14ac:dyDescent="0.3">
      <c r="A53" s="21" t="s">
        <v>80</v>
      </c>
      <c r="B53" s="22" t="s">
        <v>80</v>
      </c>
      <c r="C53" s="29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67"/>
      <c r="AN53" s="67"/>
      <c r="AO53" s="30"/>
      <c r="AP53" s="30"/>
      <c r="AQ53" s="30"/>
    </row>
    <row r="54" spans="1:43" ht="93.6" hidden="1" outlineLevel="1" x14ac:dyDescent="0.3">
      <c r="A54" s="21" t="s">
        <v>89</v>
      </c>
      <c r="B54" s="22" t="s">
        <v>93</v>
      </c>
      <c r="C54" s="29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67"/>
      <c r="AN54" s="67"/>
      <c r="AO54" s="30"/>
      <c r="AP54" s="30"/>
      <c r="AQ54" s="30"/>
    </row>
    <row r="55" spans="1:43" hidden="1" outlineLevel="1" x14ac:dyDescent="0.3">
      <c r="A55" s="21" t="s">
        <v>89</v>
      </c>
      <c r="B55" s="31" t="s">
        <v>79</v>
      </c>
      <c r="C55" s="29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67"/>
      <c r="AN55" s="67"/>
      <c r="AO55" s="30"/>
      <c r="AP55" s="30"/>
      <c r="AQ55" s="30"/>
    </row>
    <row r="56" spans="1:43" hidden="1" outlineLevel="1" x14ac:dyDescent="0.3">
      <c r="A56" s="21" t="s">
        <v>89</v>
      </c>
      <c r="B56" s="31" t="s">
        <v>79</v>
      </c>
      <c r="C56" s="29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67"/>
      <c r="AN56" s="67"/>
      <c r="AO56" s="30"/>
      <c r="AP56" s="30"/>
      <c r="AQ56" s="30"/>
    </row>
    <row r="57" spans="1:43" hidden="1" outlineLevel="1" x14ac:dyDescent="0.3">
      <c r="A57" s="21" t="s">
        <v>80</v>
      </c>
      <c r="B57" s="22" t="s">
        <v>80</v>
      </c>
      <c r="C57" s="29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67"/>
      <c r="AN57" s="67"/>
      <c r="AO57" s="30"/>
      <c r="AP57" s="30"/>
      <c r="AQ57" s="30"/>
    </row>
    <row r="58" spans="1:43" ht="31.2" hidden="1" outlineLevel="1" x14ac:dyDescent="0.3">
      <c r="A58" s="21" t="s">
        <v>94</v>
      </c>
      <c r="B58" s="22" t="s">
        <v>90</v>
      </c>
      <c r="C58" s="29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67"/>
      <c r="AN58" s="67"/>
      <c r="AO58" s="30"/>
      <c r="AP58" s="30"/>
      <c r="AQ58" s="30"/>
    </row>
    <row r="59" spans="1:43" ht="93.6" hidden="1" outlineLevel="1" x14ac:dyDescent="0.3">
      <c r="A59" s="21" t="s">
        <v>94</v>
      </c>
      <c r="B59" s="22" t="s">
        <v>91</v>
      </c>
      <c r="C59" s="29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67"/>
      <c r="AN59" s="67"/>
      <c r="AO59" s="30"/>
      <c r="AP59" s="30"/>
      <c r="AQ59" s="30"/>
    </row>
    <row r="60" spans="1:43" hidden="1" outlineLevel="1" x14ac:dyDescent="0.3">
      <c r="A60" s="21" t="s">
        <v>94</v>
      </c>
      <c r="B60" s="31" t="s">
        <v>79</v>
      </c>
      <c r="C60" s="29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67"/>
      <c r="AN60" s="67"/>
      <c r="AO60" s="30"/>
      <c r="AP60" s="30"/>
      <c r="AQ60" s="30"/>
    </row>
    <row r="61" spans="1:43" hidden="1" outlineLevel="1" x14ac:dyDescent="0.3">
      <c r="A61" s="21" t="s">
        <v>94</v>
      </c>
      <c r="B61" s="31" t="s">
        <v>79</v>
      </c>
      <c r="C61" s="29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67"/>
      <c r="AN61" s="67"/>
      <c r="AO61" s="30"/>
      <c r="AP61" s="30"/>
      <c r="AQ61" s="30"/>
    </row>
    <row r="62" spans="1:43" hidden="1" outlineLevel="1" x14ac:dyDescent="0.3">
      <c r="A62" s="21" t="s">
        <v>80</v>
      </c>
      <c r="B62" s="22" t="s">
        <v>80</v>
      </c>
      <c r="C62" s="29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67"/>
      <c r="AN62" s="67"/>
      <c r="AO62" s="30"/>
      <c r="AP62" s="30"/>
      <c r="AQ62" s="30"/>
    </row>
    <row r="63" spans="1:43" ht="93.6" hidden="1" outlineLevel="1" x14ac:dyDescent="0.3">
      <c r="A63" s="21" t="s">
        <v>94</v>
      </c>
      <c r="B63" s="22" t="s">
        <v>92</v>
      </c>
      <c r="C63" s="29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67"/>
      <c r="AN63" s="67"/>
      <c r="AO63" s="30"/>
      <c r="AP63" s="30"/>
      <c r="AQ63" s="30"/>
    </row>
    <row r="64" spans="1:43" hidden="1" outlineLevel="1" x14ac:dyDescent="0.3">
      <c r="A64" s="21" t="s">
        <v>94</v>
      </c>
      <c r="B64" s="31" t="s">
        <v>79</v>
      </c>
      <c r="C64" s="29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67"/>
      <c r="AN64" s="67"/>
      <c r="AO64" s="30"/>
      <c r="AP64" s="30"/>
      <c r="AQ64" s="30"/>
    </row>
    <row r="65" spans="1:43" hidden="1" outlineLevel="1" x14ac:dyDescent="0.3">
      <c r="A65" s="21" t="s">
        <v>94</v>
      </c>
      <c r="B65" s="31" t="s">
        <v>79</v>
      </c>
      <c r="C65" s="29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67"/>
      <c r="AN65" s="67"/>
      <c r="AO65" s="30"/>
      <c r="AP65" s="30"/>
      <c r="AQ65" s="30"/>
    </row>
    <row r="66" spans="1:43" hidden="1" outlineLevel="1" x14ac:dyDescent="0.3">
      <c r="A66" s="21" t="s">
        <v>80</v>
      </c>
      <c r="B66" s="22" t="s">
        <v>80</v>
      </c>
      <c r="C66" s="29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67"/>
      <c r="AN66" s="67"/>
      <c r="AO66" s="30"/>
      <c r="AP66" s="30"/>
      <c r="AQ66" s="30"/>
    </row>
    <row r="67" spans="1:43" ht="93.6" hidden="1" outlineLevel="1" x14ac:dyDescent="0.3">
      <c r="A67" s="21" t="s">
        <v>94</v>
      </c>
      <c r="B67" s="22" t="s">
        <v>95</v>
      </c>
      <c r="C67" s="29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67"/>
      <c r="AN67" s="67"/>
      <c r="AO67" s="30"/>
      <c r="AP67" s="30"/>
      <c r="AQ67" s="30"/>
    </row>
    <row r="68" spans="1:43" hidden="1" outlineLevel="1" x14ac:dyDescent="0.3">
      <c r="A68" s="21" t="s">
        <v>94</v>
      </c>
      <c r="B68" s="31" t="s">
        <v>79</v>
      </c>
      <c r="C68" s="29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67"/>
      <c r="AN68" s="67"/>
      <c r="AO68" s="30"/>
      <c r="AP68" s="30"/>
      <c r="AQ68" s="30"/>
    </row>
    <row r="69" spans="1:43" hidden="1" outlineLevel="1" x14ac:dyDescent="0.3">
      <c r="A69" s="21" t="s">
        <v>94</v>
      </c>
      <c r="B69" s="31" t="s">
        <v>79</v>
      </c>
      <c r="C69" s="29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67"/>
      <c r="AN69" s="67"/>
      <c r="AO69" s="30"/>
      <c r="AP69" s="30"/>
      <c r="AQ69" s="30"/>
    </row>
    <row r="70" spans="1:43" hidden="1" outlineLevel="1" x14ac:dyDescent="0.3">
      <c r="A70" s="21" t="s">
        <v>80</v>
      </c>
      <c r="B70" s="22" t="s">
        <v>80</v>
      </c>
      <c r="C70" s="29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67"/>
      <c r="AN70" s="67"/>
      <c r="AO70" s="30"/>
      <c r="AP70" s="30"/>
      <c r="AQ70" s="30"/>
    </row>
    <row r="71" spans="1:43" ht="78" hidden="1" outlineLevel="1" x14ac:dyDescent="0.3">
      <c r="A71" s="21" t="s">
        <v>96</v>
      </c>
      <c r="B71" s="22" t="s">
        <v>97</v>
      </c>
      <c r="C71" s="29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67"/>
      <c r="AN71" s="67"/>
      <c r="AO71" s="30"/>
      <c r="AP71" s="30"/>
      <c r="AQ71" s="30"/>
    </row>
    <row r="72" spans="1:43" ht="78" hidden="1" x14ac:dyDescent="0.3">
      <c r="A72" s="21" t="s">
        <v>98</v>
      </c>
      <c r="B72" s="22" t="s">
        <v>99</v>
      </c>
      <c r="C72" s="29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67"/>
      <c r="AN72" s="67"/>
      <c r="AO72" s="30"/>
      <c r="AP72" s="30"/>
      <c r="AQ72" s="30"/>
    </row>
    <row r="73" spans="1:43" hidden="1" x14ac:dyDescent="0.3">
      <c r="A73" s="21" t="s">
        <v>98</v>
      </c>
      <c r="B73" s="31" t="s">
        <v>79</v>
      </c>
      <c r="C73" s="29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67"/>
      <c r="AN73" s="67"/>
      <c r="AO73" s="30"/>
      <c r="AP73" s="30"/>
      <c r="AQ73" s="30"/>
    </row>
    <row r="74" spans="1:43" hidden="1" x14ac:dyDescent="0.3">
      <c r="A74" s="21" t="s">
        <v>98</v>
      </c>
      <c r="B74" s="31" t="s">
        <v>79</v>
      </c>
      <c r="C74" s="29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67"/>
      <c r="AN74" s="67"/>
      <c r="AO74" s="30"/>
      <c r="AP74" s="30"/>
      <c r="AQ74" s="30"/>
    </row>
    <row r="75" spans="1:43" hidden="1" x14ac:dyDescent="0.3">
      <c r="A75" s="21" t="s">
        <v>80</v>
      </c>
      <c r="B75" s="22" t="s">
        <v>80</v>
      </c>
      <c r="C75" s="29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67"/>
      <c r="AN75" s="67"/>
      <c r="AO75" s="30"/>
      <c r="AP75" s="30"/>
      <c r="AQ75" s="30"/>
    </row>
    <row r="76" spans="1:43" ht="78" hidden="1" x14ac:dyDescent="0.3">
      <c r="A76" s="21" t="s">
        <v>100</v>
      </c>
      <c r="B76" s="22" t="s">
        <v>101</v>
      </c>
      <c r="C76" s="29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67"/>
      <c r="AN76" s="67"/>
      <c r="AO76" s="30"/>
      <c r="AP76" s="30"/>
      <c r="AQ76" s="30"/>
    </row>
    <row r="77" spans="1:43" hidden="1" x14ac:dyDescent="0.3">
      <c r="A77" s="21" t="s">
        <v>100</v>
      </c>
      <c r="B77" s="31" t="s">
        <v>79</v>
      </c>
      <c r="C77" s="29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67"/>
      <c r="AN77" s="67"/>
      <c r="AO77" s="30"/>
      <c r="AP77" s="30"/>
      <c r="AQ77" s="30"/>
    </row>
    <row r="78" spans="1:43" hidden="1" x14ac:dyDescent="0.3">
      <c r="A78" s="21" t="s">
        <v>100</v>
      </c>
      <c r="B78" s="31" t="s">
        <v>79</v>
      </c>
      <c r="C78" s="29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67"/>
      <c r="AN78" s="67"/>
      <c r="AO78" s="30"/>
      <c r="AP78" s="30"/>
      <c r="AQ78" s="30"/>
    </row>
    <row r="79" spans="1:43" hidden="1" x14ac:dyDescent="0.3">
      <c r="A79" s="21" t="s">
        <v>80</v>
      </c>
      <c r="B79" s="22" t="s">
        <v>80</v>
      </c>
      <c r="C79" s="29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67"/>
      <c r="AN79" s="67"/>
      <c r="AO79" s="30"/>
      <c r="AP79" s="30"/>
      <c r="AQ79" s="30"/>
    </row>
    <row r="80" spans="1:43" s="20" customFormat="1" ht="39.6" customHeight="1" x14ac:dyDescent="0.3">
      <c r="A80" s="58" t="s">
        <v>102</v>
      </c>
      <c r="B80" s="59" t="s">
        <v>103</v>
      </c>
      <c r="C80" s="61" t="s">
        <v>55</v>
      </c>
      <c r="D80" s="61"/>
      <c r="E80" s="61"/>
      <c r="F80" s="61"/>
      <c r="G80" s="61"/>
      <c r="H80" s="62">
        <f t="shared" ref="H80:AP80" si="16">H81+H93+H111+H147</f>
        <v>525.27679750000004</v>
      </c>
      <c r="I80" s="62">
        <f t="shared" si="16"/>
        <v>425.2885182733333</v>
      </c>
      <c r="J80" s="63">
        <f t="shared" si="16"/>
        <v>0</v>
      </c>
      <c r="K80" s="62">
        <f t="shared" si="16"/>
        <v>525.27679750000004</v>
      </c>
      <c r="L80" s="62">
        <f t="shared" si="16"/>
        <v>28.140740000000005</v>
      </c>
      <c r="M80" s="62">
        <f t="shared" si="16"/>
        <v>497.13605750000005</v>
      </c>
      <c r="N80" s="63">
        <f t="shared" si="16"/>
        <v>0</v>
      </c>
      <c r="O80" s="63">
        <f t="shared" si="16"/>
        <v>0</v>
      </c>
      <c r="P80" s="62">
        <f t="shared" si="16"/>
        <v>481.54751827333337</v>
      </c>
      <c r="Q80" s="62">
        <f t="shared" si="16"/>
        <v>16.079990649999999</v>
      </c>
      <c r="R80" s="62">
        <f t="shared" si="16"/>
        <v>463.24619268333333</v>
      </c>
      <c r="S80" s="62">
        <f t="shared" si="16"/>
        <v>0</v>
      </c>
      <c r="T80" s="63">
        <f t="shared" si="16"/>
        <v>2.2213349400000002</v>
      </c>
      <c r="U80" s="63">
        <f t="shared" si="16"/>
        <v>0</v>
      </c>
      <c r="V80" s="63">
        <f t="shared" si="16"/>
        <v>0</v>
      </c>
      <c r="W80" s="63">
        <f t="shared" si="16"/>
        <v>0</v>
      </c>
      <c r="X80" s="63">
        <f t="shared" si="16"/>
        <v>0</v>
      </c>
      <c r="Y80" s="63">
        <f t="shared" si="16"/>
        <v>0</v>
      </c>
      <c r="Z80" s="63">
        <f t="shared" si="16"/>
        <v>0</v>
      </c>
      <c r="AA80" s="63">
        <f t="shared" si="16"/>
        <v>0</v>
      </c>
      <c r="AB80" s="62">
        <f t="shared" si="16"/>
        <v>0</v>
      </c>
      <c r="AC80" s="62">
        <f t="shared" si="16"/>
        <v>93.191000000000003</v>
      </c>
      <c r="AD80" s="62">
        <f t="shared" si="16"/>
        <v>43.001440119999998</v>
      </c>
      <c r="AE80" s="62">
        <f t="shared" si="16"/>
        <v>95.993531666666669</v>
      </c>
      <c r="AF80" s="62">
        <f t="shared" si="16"/>
        <v>50.756385379999998</v>
      </c>
      <c r="AG80" s="62">
        <f t="shared" si="16"/>
        <v>107.82878500000001</v>
      </c>
      <c r="AH80" s="62">
        <f>AH81+AH93+AH111+AH147</f>
        <v>103.26721194000001</v>
      </c>
      <c r="AI80" s="62">
        <f t="shared" ref="AI80:AN80" si="17">AI81+AI93+AI111+AI147</f>
        <v>108.18899999999999</v>
      </c>
      <c r="AJ80" s="62">
        <f t="shared" si="17"/>
        <v>0</v>
      </c>
      <c r="AK80" s="62">
        <f t="shared" si="17"/>
        <v>120.07448083333333</v>
      </c>
      <c r="AL80" s="62">
        <f t="shared" si="17"/>
        <v>0</v>
      </c>
      <c r="AM80" s="62">
        <f t="shared" si="17"/>
        <v>56.259</v>
      </c>
      <c r="AN80" s="62">
        <f t="shared" si="17"/>
        <v>0</v>
      </c>
      <c r="AO80" s="62">
        <f t="shared" si="16"/>
        <v>581.53579749999994</v>
      </c>
      <c r="AP80" s="62">
        <f t="shared" si="16"/>
        <v>481.54751827333331</v>
      </c>
      <c r="AQ80" s="61"/>
    </row>
    <row r="81" spans="1:43" s="20" customFormat="1" ht="62.4" customHeight="1" x14ac:dyDescent="0.3">
      <c r="A81" s="32" t="s">
        <v>104</v>
      </c>
      <c r="B81" s="33" t="s">
        <v>105</v>
      </c>
      <c r="C81" s="34" t="s">
        <v>55</v>
      </c>
      <c r="D81" s="34"/>
      <c r="E81" s="34"/>
      <c r="F81" s="34"/>
      <c r="G81" s="34"/>
      <c r="H81" s="35">
        <f>H82+H86</f>
        <v>0</v>
      </c>
      <c r="I81" s="36">
        <f t="shared" ref="I81:AP81" si="18">I82+I86</f>
        <v>2.2213349400000002</v>
      </c>
      <c r="J81" s="35">
        <f t="shared" si="18"/>
        <v>0</v>
      </c>
      <c r="K81" s="35">
        <f t="shared" si="18"/>
        <v>0</v>
      </c>
      <c r="L81" s="35">
        <f t="shared" si="18"/>
        <v>0</v>
      </c>
      <c r="M81" s="35">
        <f t="shared" si="18"/>
        <v>0</v>
      </c>
      <c r="N81" s="35">
        <f t="shared" si="18"/>
        <v>0</v>
      </c>
      <c r="O81" s="35">
        <f t="shared" si="18"/>
        <v>0</v>
      </c>
      <c r="P81" s="36">
        <f t="shared" si="18"/>
        <v>2.2213349400000002</v>
      </c>
      <c r="Q81" s="35">
        <f t="shared" si="18"/>
        <v>0</v>
      </c>
      <c r="R81" s="35">
        <f t="shared" si="18"/>
        <v>0</v>
      </c>
      <c r="S81" s="35">
        <f t="shared" si="18"/>
        <v>0</v>
      </c>
      <c r="T81" s="36">
        <f t="shared" si="18"/>
        <v>2.2213349400000002</v>
      </c>
      <c r="U81" s="35">
        <f t="shared" si="18"/>
        <v>0</v>
      </c>
      <c r="V81" s="35">
        <f t="shared" si="18"/>
        <v>0</v>
      </c>
      <c r="W81" s="35">
        <f t="shared" si="18"/>
        <v>0</v>
      </c>
      <c r="X81" s="35">
        <f t="shared" si="18"/>
        <v>0</v>
      </c>
      <c r="Y81" s="35">
        <f t="shared" si="18"/>
        <v>0</v>
      </c>
      <c r="Z81" s="35">
        <f t="shared" si="18"/>
        <v>0</v>
      </c>
      <c r="AA81" s="35">
        <f t="shared" si="18"/>
        <v>0</v>
      </c>
      <c r="AB81" s="36">
        <f t="shared" si="18"/>
        <v>0</v>
      </c>
      <c r="AC81" s="35">
        <f t="shared" si="18"/>
        <v>0</v>
      </c>
      <c r="AD81" s="35">
        <f t="shared" si="18"/>
        <v>0</v>
      </c>
      <c r="AE81" s="35">
        <f t="shared" si="18"/>
        <v>0</v>
      </c>
      <c r="AF81" s="35">
        <f t="shared" si="18"/>
        <v>0</v>
      </c>
      <c r="AG81" s="35">
        <f t="shared" si="18"/>
        <v>0</v>
      </c>
      <c r="AH81" s="49">
        <f t="shared" si="18"/>
        <v>2.2213349400000002</v>
      </c>
      <c r="AI81" s="35">
        <f t="shared" ref="AI81:AN81" si="19">AI82+AI86</f>
        <v>0</v>
      </c>
      <c r="AJ81" s="35">
        <f t="shared" si="19"/>
        <v>0</v>
      </c>
      <c r="AK81" s="35">
        <f t="shared" si="19"/>
        <v>0</v>
      </c>
      <c r="AL81" s="35">
        <f t="shared" si="19"/>
        <v>0</v>
      </c>
      <c r="AM81" s="35">
        <f t="shared" si="19"/>
        <v>0</v>
      </c>
      <c r="AN81" s="35">
        <f t="shared" si="19"/>
        <v>0</v>
      </c>
      <c r="AO81" s="35">
        <f t="shared" si="18"/>
        <v>0</v>
      </c>
      <c r="AP81" s="36">
        <f t="shared" si="18"/>
        <v>2.2213349400000002</v>
      </c>
      <c r="AQ81" s="34"/>
    </row>
    <row r="82" spans="1:43" ht="40.950000000000003" hidden="1" customHeight="1" collapsed="1" x14ac:dyDescent="0.3">
      <c r="A82" s="37" t="s">
        <v>106</v>
      </c>
      <c r="B82" s="38" t="s">
        <v>107</v>
      </c>
      <c r="C82" s="39" t="s">
        <v>55</v>
      </c>
      <c r="D82" s="39"/>
      <c r="E82" s="39"/>
      <c r="F82" s="39"/>
      <c r="G82" s="39"/>
      <c r="H82" s="40">
        <f>SUM(H83:H85)</f>
        <v>0</v>
      </c>
      <c r="I82" s="40">
        <f t="shared" ref="I82:AP82" si="20">SUM(I83:I85)</f>
        <v>0</v>
      </c>
      <c r="J82" s="40">
        <f t="shared" si="20"/>
        <v>0</v>
      </c>
      <c r="K82" s="40">
        <f t="shared" si="20"/>
        <v>0</v>
      </c>
      <c r="L82" s="40">
        <f t="shared" si="20"/>
        <v>0</v>
      </c>
      <c r="M82" s="40">
        <f t="shared" si="20"/>
        <v>0</v>
      </c>
      <c r="N82" s="40">
        <f t="shared" si="20"/>
        <v>0</v>
      </c>
      <c r="O82" s="40">
        <f t="shared" si="20"/>
        <v>0</v>
      </c>
      <c r="P82" s="40">
        <f t="shared" si="20"/>
        <v>0</v>
      </c>
      <c r="Q82" s="40">
        <f t="shared" si="20"/>
        <v>0</v>
      </c>
      <c r="R82" s="40">
        <f t="shared" si="20"/>
        <v>0</v>
      </c>
      <c r="S82" s="40">
        <f t="shared" si="20"/>
        <v>0</v>
      </c>
      <c r="T82" s="40">
        <f t="shared" si="20"/>
        <v>0</v>
      </c>
      <c r="U82" s="40">
        <f t="shared" si="20"/>
        <v>0</v>
      </c>
      <c r="V82" s="40">
        <f t="shared" si="20"/>
        <v>0</v>
      </c>
      <c r="W82" s="40">
        <f t="shared" si="20"/>
        <v>0</v>
      </c>
      <c r="X82" s="40">
        <f t="shared" si="20"/>
        <v>0</v>
      </c>
      <c r="Y82" s="40">
        <f t="shared" si="20"/>
        <v>0</v>
      </c>
      <c r="Z82" s="40">
        <f t="shared" si="20"/>
        <v>0</v>
      </c>
      <c r="AA82" s="40">
        <f t="shared" si="20"/>
        <v>0</v>
      </c>
      <c r="AB82" s="41">
        <f t="shared" si="20"/>
        <v>0</v>
      </c>
      <c r="AC82" s="40">
        <f t="shared" si="20"/>
        <v>0</v>
      </c>
      <c r="AD82" s="40">
        <f t="shared" si="20"/>
        <v>0</v>
      </c>
      <c r="AE82" s="40">
        <f t="shared" si="20"/>
        <v>0</v>
      </c>
      <c r="AF82" s="40">
        <f t="shared" si="20"/>
        <v>0</v>
      </c>
      <c r="AG82" s="40">
        <f t="shared" si="20"/>
        <v>0</v>
      </c>
      <c r="AH82" s="40">
        <f t="shared" si="20"/>
        <v>0</v>
      </c>
      <c r="AI82" s="40">
        <f t="shared" ref="AI82:AN82" si="21">SUM(AI83:AI85)</f>
        <v>0</v>
      </c>
      <c r="AJ82" s="40">
        <f t="shared" si="21"/>
        <v>0</v>
      </c>
      <c r="AK82" s="40">
        <f t="shared" si="21"/>
        <v>0</v>
      </c>
      <c r="AL82" s="40">
        <f t="shared" si="21"/>
        <v>0</v>
      </c>
      <c r="AM82" s="40">
        <f t="shared" si="21"/>
        <v>0</v>
      </c>
      <c r="AN82" s="40">
        <f t="shared" si="21"/>
        <v>0</v>
      </c>
      <c r="AO82" s="40">
        <f t="shared" si="20"/>
        <v>0</v>
      </c>
      <c r="AP82" s="41">
        <f t="shared" si="20"/>
        <v>0</v>
      </c>
      <c r="AQ82" s="39"/>
    </row>
    <row r="83" spans="1:43" ht="31.2" hidden="1" customHeight="1" outlineLevel="1" x14ac:dyDescent="0.3">
      <c r="A83" s="21" t="s">
        <v>106</v>
      </c>
      <c r="B83" s="31"/>
      <c r="C83" s="42"/>
      <c r="D83" s="23"/>
      <c r="E83" s="23"/>
      <c r="F83" s="23"/>
      <c r="G83" s="23"/>
      <c r="H83" s="43"/>
      <c r="I83" s="44"/>
      <c r="J83" s="23"/>
      <c r="K83" s="27"/>
      <c r="L83" s="27"/>
      <c r="M83" s="45"/>
      <c r="N83" s="30"/>
      <c r="O83" s="30"/>
      <c r="P83" s="43"/>
      <c r="Q83" s="43"/>
      <c r="R83" s="43"/>
      <c r="S83" s="30"/>
      <c r="T83" s="30"/>
      <c r="U83" s="43"/>
      <c r="V83" s="43"/>
      <c r="W83" s="43"/>
      <c r="X83" s="43"/>
      <c r="Y83" s="30"/>
      <c r="Z83" s="43"/>
      <c r="AA83" s="43"/>
      <c r="AB83" s="43"/>
      <c r="AC83" s="30"/>
      <c r="AD83" s="30"/>
      <c r="AE83" s="30"/>
      <c r="AF83" s="30"/>
      <c r="AG83" s="46"/>
      <c r="AH83" s="30"/>
      <c r="AI83" s="46"/>
      <c r="AJ83" s="30"/>
      <c r="AK83" s="46"/>
      <c r="AL83" s="30"/>
      <c r="AM83" s="46"/>
      <c r="AN83" s="67"/>
      <c r="AO83" s="43">
        <f>AC83+AE83+AG83+AI83+AK83</f>
        <v>0</v>
      </c>
      <c r="AP83" s="43">
        <f>AB83+AD83+AF83+AH83+AJ83+AL83</f>
        <v>0</v>
      </c>
      <c r="AQ83" s="30"/>
    </row>
    <row r="84" spans="1:43" hidden="1" outlineLevel="1" x14ac:dyDescent="0.3">
      <c r="A84" s="21" t="s">
        <v>106</v>
      </c>
      <c r="B84" s="31"/>
      <c r="C84" s="29"/>
      <c r="D84" s="23"/>
      <c r="E84" s="23"/>
      <c r="F84" s="23"/>
      <c r="G84" s="23"/>
      <c r="H84" s="23"/>
      <c r="I84" s="23"/>
      <c r="J84" s="23"/>
      <c r="K84" s="23"/>
      <c r="L84" s="23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67"/>
      <c r="AN84" s="67"/>
      <c r="AO84" s="30"/>
      <c r="AP84" s="30"/>
      <c r="AQ84" s="30"/>
    </row>
    <row r="85" spans="1:43" ht="3.6" hidden="1" customHeight="1" outlineLevel="1" x14ac:dyDescent="0.3">
      <c r="A85" s="21" t="s">
        <v>80</v>
      </c>
      <c r="B85" s="22" t="s">
        <v>80</v>
      </c>
      <c r="C85" s="29"/>
      <c r="D85" s="23"/>
      <c r="E85" s="23"/>
      <c r="F85" s="23"/>
      <c r="G85" s="23"/>
      <c r="H85" s="23"/>
      <c r="I85" s="23"/>
      <c r="J85" s="23"/>
      <c r="K85" s="23"/>
      <c r="L85" s="23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67"/>
      <c r="AN85" s="67"/>
      <c r="AO85" s="30"/>
      <c r="AP85" s="30"/>
      <c r="AQ85" s="30"/>
    </row>
    <row r="86" spans="1:43" ht="46.8" collapsed="1" x14ac:dyDescent="0.3">
      <c r="A86" s="37" t="s">
        <v>108</v>
      </c>
      <c r="B86" s="38" t="s">
        <v>109</v>
      </c>
      <c r="C86" s="39" t="s">
        <v>55</v>
      </c>
      <c r="D86" s="39"/>
      <c r="E86" s="39"/>
      <c r="F86" s="39"/>
      <c r="G86" s="39"/>
      <c r="H86" s="39">
        <f>SUM(H87:H92)</f>
        <v>0</v>
      </c>
      <c r="I86" s="50">
        <f t="shared" ref="I86:AP86" si="22">SUM(I87:I92)</f>
        <v>2.2213349400000002</v>
      </c>
      <c r="J86" s="39">
        <f t="shared" si="22"/>
        <v>0</v>
      </c>
      <c r="K86" s="39">
        <f t="shared" si="22"/>
        <v>0</v>
      </c>
      <c r="L86" s="39">
        <f t="shared" si="22"/>
        <v>0</v>
      </c>
      <c r="M86" s="39">
        <f t="shared" si="22"/>
        <v>0</v>
      </c>
      <c r="N86" s="39">
        <f t="shared" si="22"/>
        <v>0</v>
      </c>
      <c r="O86" s="39">
        <f t="shared" si="22"/>
        <v>0</v>
      </c>
      <c r="P86" s="50">
        <f t="shared" si="22"/>
        <v>2.2213349400000002</v>
      </c>
      <c r="Q86" s="39">
        <f t="shared" si="22"/>
        <v>0</v>
      </c>
      <c r="R86" s="39">
        <f t="shared" si="22"/>
        <v>0</v>
      </c>
      <c r="S86" s="39">
        <f t="shared" si="22"/>
        <v>0</v>
      </c>
      <c r="T86" s="39">
        <f t="shared" si="22"/>
        <v>2.2213349400000002</v>
      </c>
      <c r="U86" s="39">
        <f t="shared" si="22"/>
        <v>0</v>
      </c>
      <c r="V86" s="39">
        <f t="shared" si="22"/>
        <v>0</v>
      </c>
      <c r="W86" s="39">
        <f t="shared" si="22"/>
        <v>0</v>
      </c>
      <c r="X86" s="39">
        <f t="shared" si="22"/>
        <v>0</v>
      </c>
      <c r="Y86" s="39">
        <f t="shared" si="22"/>
        <v>0</v>
      </c>
      <c r="Z86" s="39">
        <f t="shared" si="22"/>
        <v>0</v>
      </c>
      <c r="AA86" s="39">
        <f t="shared" si="22"/>
        <v>0</v>
      </c>
      <c r="AB86" s="39">
        <f t="shared" si="22"/>
        <v>0</v>
      </c>
      <c r="AC86" s="39">
        <f t="shared" si="22"/>
        <v>0</v>
      </c>
      <c r="AD86" s="39">
        <f t="shared" si="22"/>
        <v>0</v>
      </c>
      <c r="AE86" s="39">
        <f t="shared" si="22"/>
        <v>0</v>
      </c>
      <c r="AF86" s="39">
        <f t="shared" si="22"/>
        <v>0</v>
      </c>
      <c r="AG86" s="39">
        <f t="shared" si="22"/>
        <v>0</v>
      </c>
      <c r="AH86" s="50">
        <f t="shared" si="22"/>
        <v>2.2213349400000002</v>
      </c>
      <c r="AI86" s="39">
        <f t="shared" ref="AI86:AN86" si="23">SUM(AI87:AI92)</f>
        <v>0</v>
      </c>
      <c r="AJ86" s="39">
        <f t="shared" si="23"/>
        <v>0</v>
      </c>
      <c r="AK86" s="39">
        <f t="shared" si="23"/>
        <v>0</v>
      </c>
      <c r="AL86" s="39">
        <f t="shared" si="23"/>
        <v>0</v>
      </c>
      <c r="AM86" s="39">
        <f t="shared" si="23"/>
        <v>0</v>
      </c>
      <c r="AN86" s="39">
        <f t="shared" si="23"/>
        <v>0</v>
      </c>
      <c r="AO86" s="39">
        <f t="shared" si="22"/>
        <v>0</v>
      </c>
      <c r="AP86" s="50">
        <f t="shared" si="22"/>
        <v>2.2213349400000002</v>
      </c>
      <c r="AQ86" s="39"/>
    </row>
    <row r="87" spans="1:43" ht="78" outlineLevel="1" x14ac:dyDescent="0.3">
      <c r="A87" s="21" t="s">
        <v>210</v>
      </c>
      <c r="B87" s="31" t="s">
        <v>197</v>
      </c>
      <c r="C87" s="69" t="s">
        <v>198</v>
      </c>
      <c r="D87" s="23"/>
      <c r="E87" s="23">
        <v>2024</v>
      </c>
      <c r="F87" s="23"/>
      <c r="G87" s="23">
        <v>2024</v>
      </c>
      <c r="H87" s="23">
        <v>0</v>
      </c>
      <c r="I87" s="27">
        <v>0.34337617999999998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30">
        <v>0</v>
      </c>
      <c r="P87" s="27">
        <v>0.34337617999999998</v>
      </c>
      <c r="Q87" s="30">
        <v>0</v>
      </c>
      <c r="R87" s="30">
        <v>0</v>
      </c>
      <c r="S87" s="30">
        <v>0</v>
      </c>
      <c r="T87" s="27">
        <v>0.34337617999999998</v>
      </c>
      <c r="U87" s="30">
        <f t="shared" ref="U87:U92" si="24">O87+X87</f>
        <v>0</v>
      </c>
      <c r="V87" s="30"/>
      <c r="W87" s="30"/>
      <c r="X87" s="30"/>
      <c r="Y87" s="30"/>
      <c r="Z87" s="30"/>
      <c r="AA87" s="30"/>
      <c r="AB87" s="30"/>
      <c r="AC87" s="30">
        <v>0</v>
      </c>
      <c r="AD87" s="68">
        <v>0</v>
      </c>
      <c r="AE87" s="68">
        <v>0</v>
      </c>
      <c r="AF87" s="68">
        <v>0</v>
      </c>
      <c r="AG87" s="68">
        <v>0</v>
      </c>
      <c r="AH87" s="27">
        <v>0.34337617999999998</v>
      </c>
      <c r="AI87" s="68">
        <v>0</v>
      </c>
      <c r="AJ87" s="68">
        <v>0</v>
      </c>
      <c r="AK87" s="68">
        <v>0</v>
      </c>
      <c r="AL87" s="68">
        <v>0</v>
      </c>
      <c r="AM87" s="68">
        <v>0</v>
      </c>
      <c r="AN87" s="68">
        <v>0</v>
      </c>
      <c r="AO87" s="68">
        <v>0</v>
      </c>
      <c r="AP87" s="27">
        <v>0.34337617999999998</v>
      </c>
      <c r="AQ87" s="70" t="s">
        <v>209</v>
      </c>
    </row>
    <row r="88" spans="1:43" ht="78" outlineLevel="1" x14ac:dyDescent="0.3">
      <c r="A88" s="21" t="s">
        <v>211</v>
      </c>
      <c r="B88" s="31" t="s">
        <v>199</v>
      </c>
      <c r="C88" s="69" t="s">
        <v>200</v>
      </c>
      <c r="D88" s="23"/>
      <c r="E88" s="23">
        <v>2024</v>
      </c>
      <c r="F88" s="23"/>
      <c r="G88" s="23">
        <v>2024</v>
      </c>
      <c r="H88" s="23">
        <v>0</v>
      </c>
      <c r="I88" s="27">
        <v>0.34337617999999998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30">
        <v>0</v>
      </c>
      <c r="P88" s="27">
        <v>0.34337617999999998</v>
      </c>
      <c r="Q88" s="68">
        <v>0</v>
      </c>
      <c r="R88" s="68">
        <v>0</v>
      </c>
      <c r="S88" s="68">
        <v>0</v>
      </c>
      <c r="T88" s="27">
        <v>0.34337617999999998</v>
      </c>
      <c r="U88" s="30">
        <f t="shared" si="24"/>
        <v>0</v>
      </c>
      <c r="V88" s="30"/>
      <c r="W88" s="30"/>
      <c r="X88" s="30"/>
      <c r="Y88" s="30"/>
      <c r="Z88" s="30"/>
      <c r="AA88" s="30"/>
      <c r="AB88" s="30"/>
      <c r="AC88" s="68">
        <v>0</v>
      </c>
      <c r="AD88" s="68">
        <v>0</v>
      </c>
      <c r="AE88" s="68">
        <v>0</v>
      </c>
      <c r="AF88" s="68">
        <v>0</v>
      </c>
      <c r="AG88" s="68">
        <v>0</v>
      </c>
      <c r="AH88" s="27">
        <v>0.34337617999999998</v>
      </c>
      <c r="AI88" s="68"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27">
        <v>0.34337617999999998</v>
      </c>
      <c r="AQ88" s="70" t="s">
        <v>209</v>
      </c>
    </row>
    <row r="89" spans="1:43" ht="78" outlineLevel="1" x14ac:dyDescent="0.3">
      <c r="A89" s="21" t="s">
        <v>212</v>
      </c>
      <c r="B89" s="31" t="s">
        <v>201</v>
      </c>
      <c r="C89" s="69" t="s">
        <v>202</v>
      </c>
      <c r="D89" s="23"/>
      <c r="E89" s="23">
        <v>2024</v>
      </c>
      <c r="F89" s="23"/>
      <c r="G89" s="23">
        <v>2024</v>
      </c>
      <c r="H89" s="23">
        <v>0</v>
      </c>
      <c r="I89" s="27">
        <v>0.34337617999999998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68">
        <v>0</v>
      </c>
      <c r="P89" s="27">
        <v>0.34337617999999998</v>
      </c>
      <c r="Q89" s="68">
        <v>0</v>
      </c>
      <c r="R89" s="68">
        <v>0</v>
      </c>
      <c r="S89" s="68">
        <v>0</v>
      </c>
      <c r="T89" s="27">
        <v>0.34337617999999998</v>
      </c>
      <c r="U89" s="68">
        <f t="shared" si="24"/>
        <v>0</v>
      </c>
      <c r="V89" s="68"/>
      <c r="W89" s="68"/>
      <c r="X89" s="68"/>
      <c r="Y89" s="68"/>
      <c r="Z89" s="68"/>
      <c r="AA89" s="68"/>
      <c r="AB89" s="68"/>
      <c r="AC89" s="68">
        <v>0</v>
      </c>
      <c r="AD89" s="68">
        <v>0</v>
      </c>
      <c r="AE89" s="68">
        <v>0</v>
      </c>
      <c r="AF89" s="68">
        <v>0</v>
      </c>
      <c r="AG89" s="68">
        <v>0</v>
      </c>
      <c r="AH89" s="27">
        <v>0.34337617999999998</v>
      </c>
      <c r="AI89" s="68">
        <v>0</v>
      </c>
      <c r="AJ89" s="68">
        <v>0</v>
      </c>
      <c r="AK89" s="68">
        <v>0</v>
      </c>
      <c r="AL89" s="68">
        <v>0</v>
      </c>
      <c r="AM89" s="68">
        <v>0</v>
      </c>
      <c r="AN89" s="68">
        <v>0</v>
      </c>
      <c r="AO89" s="68">
        <v>0</v>
      </c>
      <c r="AP89" s="27">
        <v>0.34337617999999998</v>
      </c>
      <c r="AQ89" s="70" t="s">
        <v>209</v>
      </c>
    </row>
    <row r="90" spans="1:43" ht="78" outlineLevel="1" x14ac:dyDescent="0.3">
      <c r="A90" s="21" t="s">
        <v>213</v>
      </c>
      <c r="B90" s="31" t="s">
        <v>203</v>
      </c>
      <c r="C90" s="69" t="s">
        <v>204</v>
      </c>
      <c r="D90" s="23"/>
      <c r="E90" s="23">
        <v>2024</v>
      </c>
      <c r="F90" s="23"/>
      <c r="G90" s="23">
        <v>2024</v>
      </c>
      <c r="H90" s="23">
        <v>0</v>
      </c>
      <c r="I90" s="27">
        <v>0.3970688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68">
        <v>0</v>
      </c>
      <c r="P90" s="27">
        <v>0.3970688</v>
      </c>
      <c r="Q90" s="68">
        <v>0</v>
      </c>
      <c r="R90" s="68">
        <v>0</v>
      </c>
      <c r="S90" s="68">
        <v>0</v>
      </c>
      <c r="T90" s="27">
        <v>0.3970688</v>
      </c>
      <c r="U90" s="68">
        <f t="shared" si="24"/>
        <v>0</v>
      </c>
      <c r="V90" s="68"/>
      <c r="W90" s="68"/>
      <c r="X90" s="68"/>
      <c r="Y90" s="68"/>
      <c r="Z90" s="68"/>
      <c r="AA90" s="68"/>
      <c r="AB90" s="68"/>
      <c r="AC90" s="68">
        <v>0</v>
      </c>
      <c r="AD90" s="68">
        <v>0</v>
      </c>
      <c r="AE90" s="68">
        <v>0</v>
      </c>
      <c r="AF90" s="68">
        <v>0</v>
      </c>
      <c r="AG90" s="68">
        <v>0</v>
      </c>
      <c r="AH90" s="27">
        <v>0.3970688</v>
      </c>
      <c r="AI90" s="68">
        <v>0</v>
      </c>
      <c r="AJ90" s="68">
        <v>0</v>
      </c>
      <c r="AK90" s="68">
        <v>0</v>
      </c>
      <c r="AL90" s="68">
        <v>0</v>
      </c>
      <c r="AM90" s="68">
        <v>0</v>
      </c>
      <c r="AN90" s="68">
        <v>0</v>
      </c>
      <c r="AO90" s="68">
        <v>0</v>
      </c>
      <c r="AP90" s="27">
        <v>0.3970688</v>
      </c>
      <c r="AQ90" s="70" t="s">
        <v>209</v>
      </c>
    </row>
    <row r="91" spans="1:43" ht="78" outlineLevel="1" x14ac:dyDescent="0.3">
      <c r="A91" s="21" t="s">
        <v>214</v>
      </c>
      <c r="B91" s="31" t="s">
        <v>205</v>
      </c>
      <c r="C91" s="69" t="s">
        <v>206</v>
      </c>
      <c r="D91" s="23"/>
      <c r="E91" s="23">
        <v>2024</v>
      </c>
      <c r="F91" s="23"/>
      <c r="G91" s="23">
        <v>2024</v>
      </c>
      <c r="H91" s="23">
        <v>0</v>
      </c>
      <c r="I91" s="27">
        <v>0.3970688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68">
        <v>0</v>
      </c>
      <c r="P91" s="27">
        <v>0.3970688</v>
      </c>
      <c r="Q91" s="68">
        <v>0</v>
      </c>
      <c r="R91" s="68">
        <v>0</v>
      </c>
      <c r="S91" s="68">
        <v>0</v>
      </c>
      <c r="T91" s="27">
        <v>0.3970688</v>
      </c>
      <c r="U91" s="68">
        <f t="shared" si="24"/>
        <v>0</v>
      </c>
      <c r="V91" s="68"/>
      <c r="W91" s="68"/>
      <c r="X91" s="68"/>
      <c r="Y91" s="68"/>
      <c r="Z91" s="68"/>
      <c r="AA91" s="68"/>
      <c r="AB91" s="68"/>
      <c r="AC91" s="68">
        <v>0</v>
      </c>
      <c r="AD91" s="68">
        <v>0</v>
      </c>
      <c r="AE91" s="68">
        <v>0</v>
      </c>
      <c r="AF91" s="68">
        <v>0</v>
      </c>
      <c r="AG91" s="68">
        <v>0</v>
      </c>
      <c r="AH91" s="27">
        <v>0.3970688</v>
      </c>
      <c r="AI91" s="68">
        <v>0</v>
      </c>
      <c r="AJ91" s="68">
        <v>0</v>
      </c>
      <c r="AK91" s="68">
        <v>0</v>
      </c>
      <c r="AL91" s="68">
        <v>0</v>
      </c>
      <c r="AM91" s="68">
        <v>0</v>
      </c>
      <c r="AN91" s="68">
        <v>0</v>
      </c>
      <c r="AO91" s="68">
        <v>0</v>
      </c>
      <c r="AP91" s="27">
        <v>0.3970688</v>
      </c>
      <c r="AQ91" s="70" t="s">
        <v>209</v>
      </c>
    </row>
    <row r="92" spans="1:43" ht="78" outlineLevel="1" x14ac:dyDescent="0.3">
      <c r="A92" s="21" t="s">
        <v>215</v>
      </c>
      <c r="B92" s="31" t="s">
        <v>207</v>
      </c>
      <c r="C92" s="69" t="s">
        <v>208</v>
      </c>
      <c r="D92" s="23"/>
      <c r="E92" s="23">
        <v>2024</v>
      </c>
      <c r="F92" s="23"/>
      <c r="G92" s="23">
        <v>2024</v>
      </c>
      <c r="H92" s="23">
        <v>0</v>
      </c>
      <c r="I92" s="27">
        <v>0.3970688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30">
        <v>0</v>
      </c>
      <c r="P92" s="27">
        <v>0.3970688</v>
      </c>
      <c r="Q92" s="68">
        <v>0</v>
      </c>
      <c r="R92" s="68">
        <v>0</v>
      </c>
      <c r="S92" s="68">
        <v>0</v>
      </c>
      <c r="T92" s="27">
        <v>0.3970688</v>
      </c>
      <c r="U92" s="30">
        <f t="shared" si="24"/>
        <v>0</v>
      </c>
      <c r="V92" s="30"/>
      <c r="W92" s="30"/>
      <c r="X92" s="30"/>
      <c r="Y92" s="30"/>
      <c r="Z92" s="30"/>
      <c r="AA92" s="30"/>
      <c r="AB92" s="30"/>
      <c r="AC92" s="68">
        <v>0</v>
      </c>
      <c r="AD92" s="68">
        <v>0</v>
      </c>
      <c r="AE92" s="68">
        <v>0</v>
      </c>
      <c r="AF92" s="68">
        <v>0</v>
      </c>
      <c r="AG92" s="68">
        <v>0</v>
      </c>
      <c r="AH92" s="27">
        <v>0.3970688</v>
      </c>
      <c r="AI92" s="68">
        <v>0</v>
      </c>
      <c r="AJ92" s="68">
        <v>0</v>
      </c>
      <c r="AK92" s="68">
        <v>0</v>
      </c>
      <c r="AL92" s="68">
        <v>0</v>
      </c>
      <c r="AM92" s="68">
        <v>0</v>
      </c>
      <c r="AN92" s="68">
        <v>0</v>
      </c>
      <c r="AO92" s="68">
        <v>0</v>
      </c>
      <c r="AP92" s="27">
        <v>0.3970688</v>
      </c>
      <c r="AQ92" s="70" t="s">
        <v>209</v>
      </c>
    </row>
    <row r="93" spans="1:43" s="20" customFormat="1" ht="46.2" customHeight="1" x14ac:dyDescent="0.3">
      <c r="A93" s="32" t="s">
        <v>110</v>
      </c>
      <c r="B93" s="33" t="s">
        <v>111</v>
      </c>
      <c r="C93" s="34" t="s">
        <v>55</v>
      </c>
      <c r="D93" s="34"/>
      <c r="E93" s="34"/>
      <c r="F93" s="34"/>
      <c r="G93" s="34"/>
      <c r="H93" s="36">
        <f>H94+H107</f>
        <v>32.842797500000003</v>
      </c>
      <c r="I93" s="36">
        <f t="shared" ref="I93:AP93" si="25">I94+I107</f>
        <v>20.629480833333336</v>
      </c>
      <c r="J93" s="35">
        <f t="shared" si="25"/>
        <v>0</v>
      </c>
      <c r="K93" s="36">
        <f t="shared" si="25"/>
        <v>32.842797500000003</v>
      </c>
      <c r="L93" s="36">
        <f t="shared" si="25"/>
        <v>3.3204400000000001</v>
      </c>
      <c r="M93" s="36">
        <f t="shared" si="25"/>
        <v>29.522357500000002</v>
      </c>
      <c r="N93" s="35">
        <f t="shared" si="25"/>
        <v>0</v>
      </c>
      <c r="O93" s="35">
        <f t="shared" si="25"/>
        <v>0</v>
      </c>
      <c r="P93" s="36">
        <f t="shared" si="25"/>
        <v>20.629480833333336</v>
      </c>
      <c r="Q93" s="36">
        <f t="shared" si="25"/>
        <v>2.0870000000000002</v>
      </c>
      <c r="R93" s="36">
        <f t="shared" si="25"/>
        <v>18.542480833333336</v>
      </c>
      <c r="S93" s="35">
        <f t="shared" si="25"/>
        <v>0</v>
      </c>
      <c r="T93" s="35">
        <f t="shared" si="25"/>
        <v>0</v>
      </c>
      <c r="U93" s="35">
        <f t="shared" si="25"/>
        <v>0</v>
      </c>
      <c r="V93" s="35">
        <f t="shared" si="25"/>
        <v>0</v>
      </c>
      <c r="W93" s="35">
        <f t="shared" si="25"/>
        <v>0</v>
      </c>
      <c r="X93" s="35">
        <f t="shared" si="25"/>
        <v>0</v>
      </c>
      <c r="Y93" s="35">
        <f t="shared" si="25"/>
        <v>0</v>
      </c>
      <c r="Z93" s="35">
        <f t="shared" si="25"/>
        <v>0</v>
      </c>
      <c r="AA93" s="35">
        <f t="shared" si="25"/>
        <v>0</v>
      </c>
      <c r="AB93" s="36">
        <f t="shared" si="25"/>
        <v>0</v>
      </c>
      <c r="AC93" s="35">
        <f t="shared" si="25"/>
        <v>0</v>
      </c>
      <c r="AD93" s="35">
        <f t="shared" si="25"/>
        <v>0</v>
      </c>
      <c r="AE93" s="36">
        <f t="shared" si="25"/>
        <v>7.385531666666667</v>
      </c>
      <c r="AF93" s="36">
        <f t="shared" si="25"/>
        <v>0</v>
      </c>
      <c r="AG93" s="36">
        <f t="shared" si="25"/>
        <v>4.8277850000000004</v>
      </c>
      <c r="AH93" s="36">
        <f t="shared" si="25"/>
        <v>0</v>
      </c>
      <c r="AI93" s="35">
        <f t="shared" ref="AI93:AN93" si="26">AI94+AI107</f>
        <v>0</v>
      </c>
      <c r="AJ93" s="36">
        <f t="shared" si="26"/>
        <v>0</v>
      </c>
      <c r="AK93" s="36">
        <f t="shared" si="26"/>
        <v>20.629480833333336</v>
      </c>
      <c r="AL93" s="36">
        <f t="shared" si="26"/>
        <v>0</v>
      </c>
      <c r="AM93" s="36">
        <f t="shared" si="26"/>
        <v>0</v>
      </c>
      <c r="AN93" s="36">
        <f t="shared" si="26"/>
        <v>0</v>
      </c>
      <c r="AO93" s="36">
        <f t="shared" si="25"/>
        <v>32.842797500000003</v>
      </c>
      <c r="AP93" s="36">
        <f t="shared" si="25"/>
        <v>20.629480833333336</v>
      </c>
      <c r="AQ93" s="34"/>
    </row>
    <row r="94" spans="1:43" ht="33.6" customHeight="1" x14ac:dyDescent="0.3">
      <c r="A94" s="37" t="s">
        <v>112</v>
      </c>
      <c r="B94" s="38" t="s">
        <v>113</v>
      </c>
      <c r="C94" s="39" t="s">
        <v>55</v>
      </c>
      <c r="D94" s="39"/>
      <c r="E94" s="39"/>
      <c r="F94" s="39"/>
      <c r="G94" s="39"/>
      <c r="H94" s="41">
        <f>SUM(H95:H106)</f>
        <v>32.842797500000003</v>
      </c>
      <c r="I94" s="41">
        <f t="shared" ref="I94:AP94" si="27">SUM(I95:I106)</f>
        <v>20.629480833333336</v>
      </c>
      <c r="J94" s="40">
        <f t="shared" si="27"/>
        <v>0</v>
      </c>
      <c r="K94" s="41">
        <f t="shared" si="27"/>
        <v>32.842797500000003</v>
      </c>
      <c r="L94" s="41">
        <f t="shared" si="27"/>
        <v>3.3204400000000001</v>
      </c>
      <c r="M94" s="41">
        <f t="shared" si="27"/>
        <v>29.522357500000002</v>
      </c>
      <c r="N94" s="40">
        <f t="shared" si="27"/>
        <v>0</v>
      </c>
      <c r="O94" s="40">
        <f t="shared" si="27"/>
        <v>0</v>
      </c>
      <c r="P94" s="41">
        <f t="shared" si="27"/>
        <v>20.629480833333336</v>
      </c>
      <c r="Q94" s="41">
        <f t="shared" si="27"/>
        <v>2.0870000000000002</v>
      </c>
      <c r="R94" s="41">
        <f t="shared" si="27"/>
        <v>18.542480833333336</v>
      </c>
      <c r="S94" s="40">
        <f t="shared" si="27"/>
        <v>0</v>
      </c>
      <c r="T94" s="40">
        <f t="shared" si="27"/>
        <v>0</v>
      </c>
      <c r="U94" s="40">
        <f t="shared" si="27"/>
        <v>0</v>
      </c>
      <c r="V94" s="40">
        <f t="shared" si="27"/>
        <v>0</v>
      </c>
      <c r="W94" s="40">
        <f t="shared" si="27"/>
        <v>0</v>
      </c>
      <c r="X94" s="40">
        <f t="shared" si="27"/>
        <v>0</v>
      </c>
      <c r="Y94" s="40">
        <f t="shared" si="27"/>
        <v>0</v>
      </c>
      <c r="Z94" s="40">
        <f t="shared" si="27"/>
        <v>0</v>
      </c>
      <c r="AA94" s="40">
        <f t="shared" si="27"/>
        <v>0</v>
      </c>
      <c r="AB94" s="41">
        <f t="shared" si="27"/>
        <v>0</v>
      </c>
      <c r="AC94" s="40">
        <f t="shared" si="27"/>
        <v>0</v>
      </c>
      <c r="AD94" s="40">
        <f t="shared" si="27"/>
        <v>0</v>
      </c>
      <c r="AE94" s="41">
        <f t="shared" si="27"/>
        <v>7.385531666666667</v>
      </c>
      <c r="AF94" s="40">
        <f t="shared" si="27"/>
        <v>0</v>
      </c>
      <c r="AG94" s="41">
        <f t="shared" si="27"/>
        <v>4.8277850000000004</v>
      </c>
      <c r="AH94" s="41">
        <f t="shared" si="27"/>
        <v>0</v>
      </c>
      <c r="AI94" s="40">
        <f t="shared" ref="AI94:AN94" si="28">SUM(AI95:AI106)</f>
        <v>0</v>
      </c>
      <c r="AJ94" s="41">
        <f t="shared" si="28"/>
        <v>0</v>
      </c>
      <c r="AK94" s="41">
        <f t="shared" si="28"/>
        <v>20.629480833333336</v>
      </c>
      <c r="AL94" s="41">
        <f t="shared" si="28"/>
        <v>0</v>
      </c>
      <c r="AM94" s="41">
        <f t="shared" si="28"/>
        <v>0</v>
      </c>
      <c r="AN94" s="41">
        <f t="shared" si="28"/>
        <v>0</v>
      </c>
      <c r="AO94" s="41">
        <f t="shared" si="27"/>
        <v>32.842797500000003</v>
      </c>
      <c r="AP94" s="41">
        <f t="shared" si="27"/>
        <v>20.629480833333336</v>
      </c>
      <c r="AQ94" s="39"/>
    </row>
    <row r="95" spans="1:43" s="1" customFormat="1" ht="59.25" customHeight="1" outlineLevel="1" x14ac:dyDescent="0.3">
      <c r="A95" s="21" t="s">
        <v>112</v>
      </c>
      <c r="B95" s="31" t="s">
        <v>158</v>
      </c>
      <c r="C95" s="47" t="s">
        <v>159</v>
      </c>
      <c r="D95" s="30" t="s">
        <v>114</v>
      </c>
      <c r="E95" s="30">
        <f>'[1]Прил 2 с НДС'!E92</f>
        <v>2023</v>
      </c>
      <c r="F95" s="30">
        <f>'[1]Прил 2 с НДС'!F92</f>
        <v>2023</v>
      </c>
      <c r="G95" s="30">
        <v>2023</v>
      </c>
      <c r="H95" s="26">
        <v>2.3079783333333332</v>
      </c>
      <c r="I95" s="26">
        <v>0</v>
      </c>
      <c r="J95" s="48">
        <v>0</v>
      </c>
      <c r="K95" s="45">
        <f>L95+M95+N95+O95</f>
        <v>2.3079783333333332</v>
      </c>
      <c r="L95" s="45">
        <v>0.23349</v>
      </c>
      <c r="M95" s="45">
        <f>H95-L95</f>
        <v>2.074488333333333</v>
      </c>
      <c r="N95" s="48">
        <v>0</v>
      </c>
      <c r="O95" s="48">
        <v>0</v>
      </c>
      <c r="P95" s="45">
        <f>Q95+R95+S95+T95</f>
        <v>0</v>
      </c>
      <c r="Q95" s="45">
        <v>0</v>
      </c>
      <c r="R95" s="45">
        <v>0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5"/>
      <c r="Z95" s="45"/>
      <c r="AA95" s="48">
        <v>0</v>
      </c>
      <c r="AB95" s="45"/>
      <c r="AC95" s="48">
        <v>0</v>
      </c>
      <c r="AD95" s="48">
        <v>0</v>
      </c>
      <c r="AE95" s="45">
        <v>2.3079783333333332</v>
      </c>
      <c r="AF95" s="48">
        <v>0</v>
      </c>
      <c r="AG95" s="48">
        <v>0</v>
      </c>
      <c r="AH95" s="48">
        <v>0</v>
      </c>
      <c r="AI95" s="48">
        <v>0</v>
      </c>
      <c r="AJ95" s="48"/>
      <c r="AK95" s="48">
        <v>0</v>
      </c>
      <c r="AL95" s="45"/>
      <c r="AM95" s="48">
        <v>0</v>
      </c>
      <c r="AN95" s="45"/>
      <c r="AO95" s="43">
        <f>AC95+AE95+AG95+AI95+AK95+AM95</f>
        <v>2.3079783333333332</v>
      </c>
      <c r="AP95" s="43">
        <f>AD95+AF95+AH95+AI95+AK95+AM95</f>
        <v>0</v>
      </c>
      <c r="AQ95" s="30"/>
    </row>
    <row r="96" spans="1:43" s="1" customFormat="1" ht="66" customHeight="1" outlineLevel="1" x14ac:dyDescent="0.3">
      <c r="A96" s="21" t="s">
        <v>112</v>
      </c>
      <c r="B96" s="31" t="s">
        <v>160</v>
      </c>
      <c r="C96" s="47" t="s">
        <v>161</v>
      </c>
      <c r="D96" s="30" t="s">
        <v>114</v>
      </c>
      <c r="E96" s="30">
        <f>'[1]Прил 2 с НДС'!E93</f>
        <v>2023</v>
      </c>
      <c r="F96" s="30">
        <f>'[1]Прил 2 с НДС'!F93</f>
        <v>2023</v>
      </c>
      <c r="G96" s="30">
        <v>2023</v>
      </c>
      <c r="H96" s="26">
        <v>5.0775533333333334</v>
      </c>
      <c r="I96" s="26">
        <v>0</v>
      </c>
      <c r="J96" s="48">
        <v>0</v>
      </c>
      <c r="K96" s="45">
        <f t="shared" ref="K96:K102" si="29">L96+M96+N96+O96</f>
        <v>5.0775533333333334</v>
      </c>
      <c r="L96" s="45">
        <v>0.51366999999999996</v>
      </c>
      <c r="M96" s="45">
        <f t="shared" ref="M96:M102" si="30">H96-L96</f>
        <v>4.5638833333333331</v>
      </c>
      <c r="N96" s="48">
        <v>0</v>
      </c>
      <c r="O96" s="48">
        <v>0</v>
      </c>
      <c r="P96" s="45">
        <f t="shared" ref="P96:P102" si="31">Q96+R96+S96+T96</f>
        <v>0</v>
      </c>
      <c r="Q96" s="45">
        <v>0</v>
      </c>
      <c r="R96" s="45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5"/>
      <c r="Z96" s="45"/>
      <c r="AA96" s="48">
        <v>0</v>
      </c>
      <c r="AB96" s="45"/>
      <c r="AC96" s="48">
        <v>0</v>
      </c>
      <c r="AD96" s="48">
        <v>0</v>
      </c>
      <c r="AE96" s="45">
        <v>5.0775533333333334</v>
      </c>
      <c r="AF96" s="48">
        <v>0</v>
      </c>
      <c r="AG96" s="48">
        <v>0</v>
      </c>
      <c r="AH96" s="48">
        <v>0</v>
      </c>
      <c r="AI96" s="48">
        <v>0</v>
      </c>
      <c r="AJ96" s="48"/>
      <c r="AK96" s="48">
        <v>0</v>
      </c>
      <c r="AL96" s="45"/>
      <c r="AM96" s="48">
        <v>0</v>
      </c>
      <c r="AN96" s="45"/>
      <c r="AO96" s="43">
        <f t="shared" ref="AO96:AO102" si="32">AC96+AE96+AG96+AI96+AK96+AM96</f>
        <v>5.0775533333333334</v>
      </c>
      <c r="AP96" s="43">
        <f t="shared" ref="AP96:AP102" si="33">AD96+AF96+AH96+AI96+AK96+AM96</f>
        <v>0</v>
      </c>
      <c r="AQ96" s="30"/>
    </row>
    <row r="97" spans="1:43" s="1" customFormat="1" ht="66" customHeight="1" outlineLevel="1" x14ac:dyDescent="0.3">
      <c r="A97" s="21" t="s">
        <v>112</v>
      </c>
      <c r="B97" s="31" t="s">
        <v>162</v>
      </c>
      <c r="C97" s="47" t="s">
        <v>163</v>
      </c>
      <c r="D97" s="30" t="s">
        <v>114</v>
      </c>
      <c r="E97" s="30">
        <f>'[1]Прил 2 с НДС'!E94</f>
        <v>2024</v>
      </c>
      <c r="F97" s="30">
        <f>'[1]Прил 2 с НДС'!F94</f>
        <v>2024</v>
      </c>
      <c r="G97" s="30">
        <v>0</v>
      </c>
      <c r="H97" s="26">
        <v>4.8277850000000004</v>
      </c>
      <c r="I97" s="26">
        <v>0</v>
      </c>
      <c r="J97" s="48">
        <v>0</v>
      </c>
      <c r="K97" s="45">
        <f t="shared" si="29"/>
        <v>4.8277850000000004</v>
      </c>
      <c r="L97" s="45">
        <v>0.48627999999999999</v>
      </c>
      <c r="M97" s="45">
        <f t="shared" si="30"/>
        <v>4.3415050000000006</v>
      </c>
      <c r="N97" s="48">
        <v>0</v>
      </c>
      <c r="O97" s="48">
        <v>0</v>
      </c>
      <c r="P97" s="45">
        <f t="shared" si="31"/>
        <v>0</v>
      </c>
      <c r="Q97" s="45">
        <v>0</v>
      </c>
      <c r="R97" s="45">
        <v>0</v>
      </c>
      <c r="S97" s="48">
        <v>0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45"/>
      <c r="Z97" s="45"/>
      <c r="AA97" s="48">
        <v>0</v>
      </c>
      <c r="AB97" s="45"/>
      <c r="AC97" s="48">
        <v>0</v>
      </c>
      <c r="AD97" s="48">
        <v>0</v>
      </c>
      <c r="AE97" s="48">
        <v>0</v>
      </c>
      <c r="AF97" s="48">
        <v>0</v>
      </c>
      <c r="AG97" s="45">
        <v>4.8277850000000004</v>
      </c>
      <c r="AH97" s="48">
        <v>0</v>
      </c>
      <c r="AI97" s="48">
        <v>0</v>
      </c>
      <c r="AJ97" s="48"/>
      <c r="AK97" s="48">
        <v>0</v>
      </c>
      <c r="AL97" s="45"/>
      <c r="AM97" s="48">
        <v>0</v>
      </c>
      <c r="AN97" s="45"/>
      <c r="AO97" s="43">
        <f t="shared" si="32"/>
        <v>4.8277850000000004</v>
      </c>
      <c r="AP97" s="43">
        <f t="shared" si="33"/>
        <v>0</v>
      </c>
      <c r="AQ97" s="30"/>
    </row>
    <row r="98" spans="1:43" s="1" customFormat="1" ht="72" customHeight="1" outlineLevel="1" x14ac:dyDescent="0.3">
      <c r="A98" s="21" t="s">
        <v>112</v>
      </c>
      <c r="B98" s="31" t="s">
        <v>216</v>
      </c>
      <c r="C98" s="47" t="s">
        <v>164</v>
      </c>
      <c r="D98" s="30" t="s">
        <v>114</v>
      </c>
      <c r="E98" s="30">
        <f>'[1]Прил 2 с НДС'!E95</f>
        <v>2026</v>
      </c>
      <c r="F98" s="30">
        <f>'[1]Прил 2 с НДС'!F95</f>
        <v>2026</v>
      </c>
      <c r="G98" s="30">
        <v>2026</v>
      </c>
      <c r="H98" s="26">
        <v>3.424971666666667</v>
      </c>
      <c r="I98" s="26">
        <v>3.424971666666667</v>
      </c>
      <c r="J98" s="48">
        <v>0</v>
      </c>
      <c r="K98" s="45">
        <f t="shared" si="29"/>
        <v>3.424971666666667</v>
      </c>
      <c r="L98" s="45">
        <v>0.34649000000000002</v>
      </c>
      <c r="M98" s="45">
        <f t="shared" si="30"/>
        <v>3.0784816666666668</v>
      </c>
      <c r="N98" s="48">
        <v>0</v>
      </c>
      <c r="O98" s="48">
        <v>0</v>
      </c>
      <c r="P98" s="45">
        <f t="shared" si="31"/>
        <v>3.424971666666667</v>
      </c>
      <c r="Q98" s="45">
        <v>0.34649000000000002</v>
      </c>
      <c r="R98" s="45">
        <v>3.0784816666666668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5"/>
      <c r="Z98" s="45"/>
      <c r="AA98" s="48">
        <v>0</v>
      </c>
      <c r="AB98" s="45"/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5"/>
      <c r="AK98" s="45">
        <v>3.424971666666667</v>
      </c>
      <c r="AL98" s="45"/>
      <c r="AM98" s="48">
        <v>0</v>
      </c>
      <c r="AN98" s="45"/>
      <c r="AO98" s="43">
        <f t="shared" si="32"/>
        <v>3.424971666666667</v>
      </c>
      <c r="AP98" s="43">
        <f t="shared" si="33"/>
        <v>3.424971666666667</v>
      </c>
      <c r="AQ98" s="30"/>
    </row>
    <row r="99" spans="1:43" s="1" customFormat="1" ht="72" customHeight="1" outlineLevel="1" x14ac:dyDescent="0.3">
      <c r="A99" s="21" t="s">
        <v>112</v>
      </c>
      <c r="B99" s="31" t="s">
        <v>217</v>
      </c>
      <c r="C99" s="47" t="s">
        <v>165</v>
      </c>
      <c r="D99" s="30" t="s">
        <v>114</v>
      </c>
      <c r="E99" s="30">
        <f>'[1]Прил 2 с НДС'!E96</f>
        <v>2026</v>
      </c>
      <c r="F99" s="30">
        <f>'[1]Прил 2 с НДС'!F96</f>
        <v>2026</v>
      </c>
      <c r="G99" s="30">
        <v>2026</v>
      </c>
      <c r="H99" s="26">
        <v>3.6957833333333334</v>
      </c>
      <c r="I99" s="26">
        <v>3.6957833333333334</v>
      </c>
      <c r="J99" s="48">
        <v>0</v>
      </c>
      <c r="K99" s="45">
        <f t="shared" si="29"/>
        <v>3.6957833333333334</v>
      </c>
      <c r="L99" s="45">
        <v>0.37389</v>
      </c>
      <c r="M99" s="45">
        <f t="shared" si="30"/>
        <v>3.3218933333333336</v>
      </c>
      <c r="N99" s="48">
        <v>0</v>
      </c>
      <c r="O99" s="48">
        <v>0</v>
      </c>
      <c r="P99" s="45">
        <f t="shared" si="31"/>
        <v>3.6957833333333334</v>
      </c>
      <c r="Q99" s="45">
        <v>0.37389</v>
      </c>
      <c r="R99" s="45">
        <v>3.3218933333333336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45"/>
      <c r="Z99" s="45"/>
      <c r="AA99" s="48">
        <v>0</v>
      </c>
      <c r="AB99" s="45"/>
      <c r="AC99" s="48">
        <v>0</v>
      </c>
      <c r="AD99" s="48">
        <v>0</v>
      </c>
      <c r="AE99" s="48">
        <v>0</v>
      </c>
      <c r="AF99" s="48">
        <v>0</v>
      </c>
      <c r="AG99" s="48">
        <v>0</v>
      </c>
      <c r="AH99" s="48">
        <v>0</v>
      </c>
      <c r="AI99" s="48">
        <v>0</v>
      </c>
      <c r="AJ99" s="45"/>
      <c r="AK99" s="45">
        <v>3.6957833333333334</v>
      </c>
      <c r="AL99" s="45"/>
      <c r="AM99" s="48">
        <v>0</v>
      </c>
      <c r="AN99" s="45"/>
      <c r="AO99" s="43">
        <f t="shared" si="32"/>
        <v>3.6957833333333334</v>
      </c>
      <c r="AP99" s="43">
        <f t="shared" si="33"/>
        <v>3.6957833333333334</v>
      </c>
      <c r="AQ99" s="30"/>
    </row>
    <row r="100" spans="1:43" s="1" customFormat="1" ht="81.75" customHeight="1" outlineLevel="1" x14ac:dyDescent="0.3">
      <c r="A100" s="21" t="s">
        <v>112</v>
      </c>
      <c r="B100" s="31" t="s">
        <v>218</v>
      </c>
      <c r="C100" s="47" t="s">
        <v>166</v>
      </c>
      <c r="D100" s="30" t="s">
        <v>114</v>
      </c>
      <c r="E100" s="30">
        <f>'[1]Прил 2 с НДС'!E97</f>
        <v>2026</v>
      </c>
      <c r="F100" s="30">
        <f>'[1]Прил 2 с НДС'!F97</f>
        <v>2026</v>
      </c>
      <c r="G100" s="30">
        <v>2026</v>
      </c>
      <c r="H100" s="26">
        <v>8.6659758333333343</v>
      </c>
      <c r="I100" s="26">
        <v>8.6659758333333343</v>
      </c>
      <c r="J100" s="48">
        <v>0</v>
      </c>
      <c r="K100" s="45">
        <f t="shared" si="29"/>
        <v>8.6659758333333343</v>
      </c>
      <c r="L100" s="45">
        <v>0.87670000000000003</v>
      </c>
      <c r="M100" s="45">
        <f t="shared" si="30"/>
        <v>7.7892758333333347</v>
      </c>
      <c r="N100" s="48">
        <v>0</v>
      </c>
      <c r="O100" s="48">
        <v>0</v>
      </c>
      <c r="P100" s="45">
        <f t="shared" si="31"/>
        <v>8.6659758333333343</v>
      </c>
      <c r="Q100" s="45">
        <v>0.87670000000000003</v>
      </c>
      <c r="R100" s="45">
        <v>7.7892758333333347</v>
      </c>
      <c r="S100" s="48">
        <v>0</v>
      </c>
      <c r="T100" s="48">
        <v>0</v>
      </c>
      <c r="U100" s="48">
        <v>0</v>
      </c>
      <c r="V100" s="48">
        <v>0</v>
      </c>
      <c r="W100" s="48">
        <v>0</v>
      </c>
      <c r="X100" s="48">
        <v>0</v>
      </c>
      <c r="Y100" s="45"/>
      <c r="Z100" s="45"/>
      <c r="AA100" s="48">
        <v>0</v>
      </c>
      <c r="AB100" s="45"/>
      <c r="AC100" s="48">
        <v>0</v>
      </c>
      <c r="AD100" s="48">
        <v>0</v>
      </c>
      <c r="AE100" s="48">
        <v>0</v>
      </c>
      <c r="AF100" s="48">
        <v>0</v>
      </c>
      <c r="AG100" s="48">
        <v>0</v>
      </c>
      <c r="AH100" s="48">
        <v>0</v>
      </c>
      <c r="AI100" s="48">
        <v>0</v>
      </c>
      <c r="AJ100" s="45"/>
      <c r="AK100" s="45">
        <v>8.6659758333333343</v>
      </c>
      <c r="AL100" s="45"/>
      <c r="AM100" s="48">
        <v>0</v>
      </c>
      <c r="AN100" s="45"/>
      <c r="AO100" s="43">
        <f t="shared" si="32"/>
        <v>8.6659758333333343</v>
      </c>
      <c r="AP100" s="43">
        <f t="shared" si="33"/>
        <v>8.6659758333333343</v>
      </c>
      <c r="AQ100" s="30"/>
    </row>
    <row r="101" spans="1:43" ht="65.25" customHeight="1" outlineLevel="1" x14ac:dyDescent="0.3">
      <c r="A101" s="21" t="s">
        <v>112</v>
      </c>
      <c r="B101" s="31" t="s">
        <v>219</v>
      </c>
      <c r="C101" s="47" t="s">
        <v>167</v>
      </c>
      <c r="D101" s="30" t="s">
        <v>114</v>
      </c>
      <c r="E101" s="30">
        <f>'[1]Прил 2 с НДС'!E98</f>
        <v>2026</v>
      </c>
      <c r="F101" s="30">
        <f>'[1]Прил 2 с НДС'!F98</f>
        <v>2026</v>
      </c>
      <c r="G101" s="30">
        <v>2026</v>
      </c>
      <c r="H101" s="26">
        <v>2.1664933333333334</v>
      </c>
      <c r="I101" s="26">
        <v>2.1664933333333334</v>
      </c>
      <c r="J101" s="48">
        <v>0</v>
      </c>
      <c r="K101" s="45">
        <f t="shared" si="29"/>
        <v>2.1664933333333334</v>
      </c>
      <c r="L101" s="26">
        <v>0.21917</v>
      </c>
      <c r="M101" s="45">
        <f t="shared" si="30"/>
        <v>1.9473233333333333</v>
      </c>
      <c r="N101" s="48">
        <v>0</v>
      </c>
      <c r="O101" s="48">
        <v>0</v>
      </c>
      <c r="P101" s="45">
        <f t="shared" si="31"/>
        <v>2.1664933333333334</v>
      </c>
      <c r="Q101" s="45">
        <v>0.21917</v>
      </c>
      <c r="R101" s="45">
        <v>1.9473233333333333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5"/>
      <c r="Z101" s="45"/>
      <c r="AA101" s="48">
        <v>0</v>
      </c>
      <c r="AB101" s="45"/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5"/>
      <c r="AK101" s="45">
        <v>2.1664933333333334</v>
      </c>
      <c r="AL101" s="45"/>
      <c r="AM101" s="48">
        <v>0</v>
      </c>
      <c r="AN101" s="45"/>
      <c r="AO101" s="43">
        <f>AC101+AE101+AG101+AI101+AK101+AM101</f>
        <v>2.1664933333333334</v>
      </c>
      <c r="AP101" s="43">
        <f>AD101+AF101+AH101+AI101+AK101+AM101</f>
        <v>2.1664933333333334</v>
      </c>
      <c r="AQ101" s="30"/>
    </row>
    <row r="102" spans="1:43" ht="65.25" customHeight="1" outlineLevel="1" x14ac:dyDescent="0.3">
      <c r="A102" s="21" t="s">
        <v>112</v>
      </c>
      <c r="B102" s="31" t="s">
        <v>220</v>
      </c>
      <c r="C102" s="47" t="s">
        <v>168</v>
      </c>
      <c r="D102" s="30" t="s">
        <v>114</v>
      </c>
      <c r="E102" s="30">
        <f>'[1]Прил 2 с НДС'!E99</f>
        <v>2026</v>
      </c>
      <c r="F102" s="30">
        <f>'[1]Прил 2 с НДС'!F99</f>
        <v>2026</v>
      </c>
      <c r="G102" s="30">
        <v>2026</v>
      </c>
      <c r="H102" s="26">
        <v>2.6762566666666667</v>
      </c>
      <c r="I102" s="26">
        <v>2.6762566666666667</v>
      </c>
      <c r="J102" s="48">
        <v>0</v>
      </c>
      <c r="K102" s="45">
        <f t="shared" si="29"/>
        <v>2.6762566666666667</v>
      </c>
      <c r="L102" s="26">
        <v>0.27074999999999999</v>
      </c>
      <c r="M102" s="45">
        <f t="shared" si="30"/>
        <v>2.4055066666666667</v>
      </c>
      <c r="N102" s="48">
        <v>0</v>
      </c>
      <c r="O102" s="48">
        <v>0</v>
      </c>
      <c r="P102" s="45">
        <f t="shared" si="31"/>
        <v>2.6762566666666667</v>
      </c>
      <c r="Q102" s="45">
        <v>0.27074999999999999</v>
      </c>
      <c r="R102" s="45">
        <v>2.4055066666666667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5"/>
      <c r="Z102" s="45"/>
      <c r="AA102" s="48">
        <v>0</v>
      </c>
      <c r="AB102" s="45"/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0</v>
      </c>
      <c r="AJ102" s="45"/>
      <c r="AK102" s="45">
        <v>2.6762566666666667</v>
      </c>
      <c r="AL102" s="45"/>
      <c r="AM102" s="48">
        <v>0</v>
      </c>
      <c r="AN102" s="45"/>
      <c r="AO102" s="43">
        <f t="shared" si="32"/>
        <v>2.6762566666666667</v>
      </c>
      <c r="AP102" s="43">
        <f t="shared" si="33"/>
        <v>2.6762566666666667</v>
      </c>
      <c r="AQ102" s="30"/>
    </row>
    <row r="103" spans="1:43" ht="36" hidden="1" customHeight="1" outlineLevel="1" x14ac:dyDescent="0.3">
      <c r="A103" s="21" t="s">
        <v>112</v>
      </c>
      <c r="B103" s="31"/>
      <c r="C103" s="42"/>
      <c r="D103" s="23"/>
      <c r="E103" s="23"/>
      <c r="F103" s="23"/>
      <c r="G103" s="23"/>
      <c r="H103" s="26"/>
      <c r="I103" s="26"/>
      <c r="J103" s="26"/>
      <c r="K103" s="26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>
        <v>0</v>
      </c>
      <c r="AF103" s="45">
        <v>0</v>
      </c>
      <c r="AG103" s="45">
        <v>0</v>
      </c>
      <c r="AH103" s="45">
        <v>0</v>
      </c>
      <c r="AI103" s="45">
        <v>0</v>
      </c>
      <c r="AJ103" s="45">
        <v>0</v>
      </c>
      <c r="AK103" s="45">
        <v>0</v>
      </c>
      <c r="AL103" s="45">
        <v>0</v>
      </c>
      <c r="AM103" s="45">
        <v>0</v>
      </c>
      <c r="AN103" s="45">
        <v>0</v>
      </c>
      <c r="AO103" s="45"/>
      <c r="AP103" s="45"/>
      <c r="AQ103" s="30"/>
    </row>
    <row r="104" spans="1:43" hidden="1" outlineLevel="1" x14ac:dyDescent="0.3">
      <c r="A104" s="21" t="s">
        <v>112</v>
      </c>
      <c r="B104" s="31">
        <f>'[1]Прил 1_2022г'!B95</f>
        <v>0</v>
      </c>
      <c r="C104" s="42">
        <f>'[1]Прил 1_2022г'!C95</f>
        <v>0</v>
      </c>
      <c r="D104" s="23"/>
      <c r="E104" s="23"/>
      <c r="F104" s="23"/>
      <c r="G104" s="23"/>
      <c r="H104" s="26"/>
      <c r="I104" s="26"/>
      <c r="J104" s="26"/>
      <c r="K104" s="26">
        <f>L104+M104+N104+O104</f>
        <v>0</v>
      </c>
      <c r="L104" s="26"/>
      <c r="M104" s="45"/>
      <c r="N104" s="45"/>
      <c r="O104" s="45"/>
      <c r="P104" s="45">
        <f>Q104+R104+S104+T104</f>
        <v>0</v>
      </c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>
        <v>0</v>
      </c>
      <c r="AF104" s="45">
        <v>0</v>
      </c>
      <c r="AG104" s="45">
        <v>0</v>
      </c>
      <c r="AH104" s="45">
        <v>0</v>
      </c>
      <c r="AI104" s="45">
        <v>0</v>
      </c>
      <c r="AJ104" s="45">
        <v>0</v>
      </c>
      <c r="AK104" s="45">
        <v>0</v>
      </c>
      <c r="AL104" s="45">
        <v>0</v>
      </c>
      <c r="AM104" s="45">
        <v>0</v>
      </c>
      <c r="AN104" s="45">
        <v>0</v>
      </c>
      <c r="AO104" s="45">
        <f t="shared" ref="AO104:AP106" si="34">AA104+AC104+AE104+AG104</f>
        <v>0</v>
      </c>
      <c r="AP104" s="45">
        <f t="shared" si="34"/>
        <v>0</v>
      </c>
      <c r="AQ104" s="30"/>
    </row>
    <row r="105" spans="1:43" hidden="1" outlineLevel="1" x14ac:dyDescent="0.3">
      <c r="A105" s="21" t="s">
        <v>112</v>
      </c>
      <c r="B105" s="31">
        <f>'[1]Прил 1_2022г'!B96</f>
        <v>0</v>
      </c>
      <c r="C105" s="42">
        <f>'[1]Прил 1_2022г'!C96</f>
        <v>0</v>
      </c>
      <c r="D105" s="23"/>
      <c r="E105" s="23"/>
      <c r="F105" s="23"/>
      <c r="G105" s="23"/>
      <c r="H105" s="26"/>
      <c r="I105" s="26"/>
      <c r="J105" s="26"/>
      <c r="K105" s="26">
        <f>L105+M105+N105+O105</f>
        <v>0</v>
      </c>
      <c r="L105" s="26"/>
      <c r="M105" s="45"/>
      <c r="N105" s="45"/>
      <c r="O105" s="45"/>
      <c r="P105" s="45">
        <f>Q105+R105+S105+T105</f>
        <v>0</v>
      </c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>
        <v>0</v>
      </c>
      <c r="AF105" s="45">
        <v>0</v>
      </c>
      <c r="AG105" s="45">
        <v>0</v>
      </c>
      <c r="AH105" s="45">
        <v>0</v>
      </c>
      <c r="AI105" s="45">
        <v>0</v>
      </c>
      <c r="AJ105" s="45">
        <v>0</v>
      </c>
      <c r="AK105" s="45">
        <v>0</v>
      </c>
      <c r="AL105" s="45">
        <v>0</v>
      </c>
      <c r="AM105" s="45">
        <v>0</v>
      </c>
      <c r="AN105" s="45">
        <v>0</v>
      </c>
      <c r="AO105" s="45">
        <f t="shared" si="34"/>
        <v>0</v>
      </c>
      <c r="AP105" s="45">
        <f t="shared" si="34"/>
        <v>0</v>
      </c>
      <c r="AQ105" s="30"/>
    </row>
    <row r="106" spans="1:43" hidden="1" outlineLevel="1" x14ac:dyDescent="0.3">
      <c r="A106" s="21" t="s">
        <v>112</v>
      </c>
      <c r="B106" s="31" t="str">
        <f>'[1]Прил 1_2022г'!B97</f>
        <v>…</v>
      </c>
      <c r="C106" s="42">
        <f>'[1]Прил 1_2022г'!C97</f>
        <v>0</v>
      </c>
      <c r="D106" s="23"/>
      <c r="E106" s="23"/>
      <c r="F106" s="23"/>
      <c r="G106" s="23"/>
      <c r="H106" s="26"/>
      <c r="I106" s="26"/>
      <c r="J106" s="26"/>
      <c r="K106" s="26">
        <f>L106+M106+N106+O106</f>
        <v>0</v>
      </c>
      <c r="L106" s="26"/>
      <c r="M106" s="45"/>
      <c r="N106" s="45"/>
      <c r="O106" s="45"/>
      <c r="P106" s="45">
        <f>Q106+R106+S106+T106</f>
        <v>0</v>
      </c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>
        <v>0</v>
      </c>
      <c r="AF106" s="45">
        <v>0</v>
      </c>
      <c r="AG106" s="45">
        <v>0</v>
      </c>
      <c r="AH106" s="45">
        <v>0</v>
      </c>
      <c r="AI106" s="45">
        <v>0</v>
      </c>
      <c r="AJ106" s="45">
        <v>0</v>
      </c>
      <c r="AK106" s="45">
        <v>0</v>
      </c>
      <c r="AL106" s="45">
        <v>0</v>
      </c>
      <c r="AM106" s="45">
        <v>0</v>
      </c>
      <c r="AN106" s="45">
        <v>0</v>
      </c>
      <c r="AO106" s="45">
        <f t="shared" si="34"/>
        <v>0</v>
      </c>
      <c r="AP106" s="45">
        <f t="shared" si="34"/>
        <v>0</v>
      </c>
      <c r="AQ106" s="30"/>
    </row>
    <row r="107" spans="1:43" ht="37.200000000000003" hidden="1" customHeight="1" x14ac:dyDescent="0.3">
      <c r="A107" s="37" t="s">
        <v>115</v>
      </c>
      <c r="B107" s="38" t="s">
        <v>116</v>
      </c>
      <c r="C107" s="39" t="s">
        <v>55</v>
      </c>
      <c r="D107" s="39"/>
      <c r="E107" s="39"/>
      <c r="F107" s="39"/>
      <c r="G107" s="39"/>
      <c r="H107" s="39">
        <f t="shared" ref="H107:AP107" si="35">SUM(H108:H110)</f>
        <v>0</v>
      </c>
      <c r="I107" s="39">
        <f t="shared" si="35"/>
        <v>0</v>
      </c>
      <c r="J107" s="39">
        <f t="shared" si="35"/>
        <v>0</v>
      </c>
      <c r="K107" s="39">
        <f t="shared" si="35"/>
        <v>0</v>
      </c>
      <c r="L107" s="39">
        <f t="shared" si="35"/>
        <v>0</v>
      </c>
      <c r="M107" s="39">
        <f t="shared" si="35"/>
        <v>0</v>
      </c>
      <c r="N107" s="39">
        <f t="shared" si="35"/>
        <v>0</v>
      </c>
      <c r="O107" s="39">
        <f t="shared" si="35"/>
        <v>0</v>
      </c>
      <c r="P107" s="39">
        <f t="shared" si="35"/>
        <v>0</v>
      </c>
      <c r="Q107" s="39">
        <f t="shared" si="35"/>
        <v>0</v>
      </c>
      <c r="R107" s="39">
        <f t="shared" si="35"/>
        <v>0</v>
      </c>
      <c r="S107" s="39">
        <f t="shared" si="35"/>
        <v>0</v>
      </c>
      <c r="T107" s="39">
        <f t="shared" si="35"/>
        <v>0</v>
      </c>
      <c r="U107" s="39">
        <f t="shared" si="35"/>
        <v>0</v>
      </c>
      <c r="V107" s="39">
        <f t="shared" si="35"/>
        <v>0</v>
      </c>
      <c r="W107" s="39">
        <f t="shared" si="35"/>
        <v>0</v>
      </c>
      <c r="X107" s="39">
        <f t="shared" si="35"/>
        <v>0</v>
      </c>
      <c r="Y107" s="39">
        <f t="shared" si="35"/>
        <v>0</v>
      </c>
      <c r="Z107" s="39">
        <f t="shared" si="35"/>
        <v>0</v>
      </c>
      <c r="AA107" s="39">
        <f t="shared" si="35"/>
        <v>0</v>
      </c>
      <c r="AB107" s="39">
        <f t="shared" si="35"/>
        <v>0</v>
      </c>
      <c r="AC107" s="39">
        <f t="shared" si="35"/>
        <v>0</v>
      </c>
      <c r="AD107" s="39">
        <f t="shared" si="35"/>
        <v>0</v>
      </c>
      <c r="AE107" s="39">
        <f t="shared" si="35"/>
        <v>0</v>
      </c>
      <c r="AF107" s="39">
        <f t="shared" si="35"/>
        <v>0</v>
      </c>
      <c r="AG107" s="39">
        <f t="shared" si="35"/>
        <v>0</v>
      </c>
      <c r="AH107" s="39">
        <f t="shared" si="35"/>
        <v>0</v>
      </c>
      <c r="AI107" s="39">
        <f t="shared" ref="AI107:AN107" si="36">SUM(AI108:AI110)</f>
        <v>0</v>
      </c>
      <c r="AJ107" s="39">
        <f t="shared" si="36"/>
        <v>0</v>
      </c>
      <c r="AK107" s="39">
        <f t="shared" si="36"/>
        <v>0</v>
      </c>
      <c r="AL107" s="39">
        <f t="shared" si="36"/>
        <v>0</v>
      </c>
      <c r="AM107" s="39">
        <f t="shared" si="36"/>
        <v>0</v>
      </c>
      <c r="AN107" s="39">
        <f t="shared" si="36"/>
        <v>0</v>
      </c>
      <c r="AO107" s="39">
        <f t="shared" si="35"/>
        <v>0</v>
      </c>
      <c r="AP107" s="39">
        <f t="shared" si="35"/>
        <v>0</v>
      </c>
      <c r="AQ107" s="39"/>
    </row>
    <row r="108" spans="1:43" hidden="1" outlineLevel="1" x14ac:dyDescent="0.3">
      <c r="A108" s="21" t="s">
        <v>115</v>
      </c>
      <c r="B108" s="31" t="s">
        <v>79</v>
      </c>
      <c r="C108" s="29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30"/>
      <c r="O108" s="30"/>
      <c r="P108" s="30"/>
      <c r="Q108" s="30"/>
      <c r="R108" s="30"/>
      <c r="S108" s="30"/>
      <c r="T108" s="30">
        <f>O108+V108</f>
        <v>0</v>
      </c>
      <c r="U108" s="30">
        <f>O108+X108</f>
        <v>0</v>
      </c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67"/>
      <c r="AN108" s="67"/>
      <c r="AO108" s="30"/>
      <c r="AP108" s="30"/>
      <c r="AQ108" s="30"/>
    </row>
    <row r="109" spans="1:43" hidden="1" outlineLevel="1" x14ac:dyDescent="0.3">
      <c r="A109" s="21" t="s">
        <v>115</v>
      </c>
      <c r="B109" s="31" t="s">
        <v>79</v>
      </c>
      <c r="C109" s="29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30"/>
      <c r="O109" s="30"/>
      <c r="P109" s="30"/>
      <c r="Q109" s="30"/>
      <c r="R109" s="30"/>
      <c r="S109" s="30"/>
      <c r="T109" s="30">
        <f>O109+V109</f>
        <v>0</v>
      </c>
      <c r="U109" s="30">
        <f>O109+X109</f>
        <v>0</v>
      </c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67"/>
      <c r="AN109" s="67"/>
      <c r="AO109" s="30"/>
      <c r="AP109" s="30"/>
      <c r="AQ109" s="30"/>
    </row>
    <row r="110" spans="1:43" hidden="1" outlineLevel="1" x14ac:dyDescent="0.3">
      <c r="A110" s="21" t="s">
        <v>80</v>
      </c>
      <c r="B110" s="22" t="s">
        <v>80</v>
      </c>
      <c r="C110" s="29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30"/>
      <c r="O110" s="30"/>
      <c r="P110" s="30"/>
      <c r="Q110" s="30"/>
      <c r="R110" s="30"/>
      <c r="S110" s="30"/>
      <c r="T110" s="30">
        <f>O110+V110</f>
        <v>0</v>
      </c>
      <c r="U110" s="30">
        <f>O110+X110</f>
        <v>0</v>
      </c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67"/>
      <c r="AN110" s="67"/>
      <c r="AO110" s="30"/>
      <c r="AP110" s="30"/>
      <c r="AQ110" s="30"/>
    </row>
    <row r="111" spans="1:43" s="20" customFormat="1" ht="46.8" collapsed="1" x14ac:dyDescent="0.3">
      <c r="A111" s="32" t="s">
        <v>117</v>
      </c>
      <c r="B111" s="33" t="s">
        <v>118</v>
      </c>
      <c r="C111" s="34" t="s">
        <v>55</v>
      </c>
      <c r="D111" s="34"/>
      <c r="E111" s="34"/>
      <c r="F111" s="34"/>
      <c r="G111" s="34"/>
      <c r="H111" s="36">
        <f t="shared" ref="H111:AP111" si="37">H112+H116+H120+H124+H128+H135+H139+H143</f>
        <v>492.43400000000003</v>
      </c>
      <c r="I111" s="36">
        <f t="shared" si="37"/>
        <v>402.43770249999994</v>
      </c>
      <c r="J111" s="35">
        <f t="shared" si="37"/>
        <v>0</v>
      </c>
      <c r="K111" s="36">
        <f t="shared" si="37"/>
        <v>492.43400000000008</v>
      </c>
      <c r="L111" s="36">
        <f t="shared" si="37"/>
        <v>24.820300000000003</v>
      </c>
      <c r="M111" s="36">
        <f t="shared" si="37"/>
        <v>467.61370000000005</v>
      </c>
      <c r="N111" s="35">
        <f t="shared" si="37"/>
        <v>0</v>
      </c>
      <c r="O111" s="35">
        <f t="shared" si="37"/>
        <v>0</v>
      </c>
      <c r="P111" s="36">
        <f t="shared" si="37"/>
        <v>458.69670250000001</v>
      </c>
      <c r="Q111" s="36">
        <f t="shared" si="37"/>
        <v>13.992990649999999</v>
      </c>
      <c r="R111" s="36">
        <f t="shared" si="37"/>
        <v>444.70371184999999</v>
      </c>
      <c r="S111" s="49">
        <f t="shared" si="37"/>
        <v>0</v>
      </c>
      <c r="T111" s="35">
        <f t="shared" si="37"/>
        <v>0</v>
      </c>
      <c r="U111" s="35">
        <f t="shared" si="37"/>
        <v>0</v>
      </c>
      <c r="V111" s="35">
        <f t="shared" si="37"/>
        <v>0</v>
      </c>
      <c r="W111" s="35">
        <f t="shared" si="37"/>
        <v>0</v>
      </c>
      <c r="X111" s="35">
        <f t="shared" si="37"/>
        <v>0</v>
      </c>
      <c r="Y111" s="35">
        <f t="shared" si="37"/>
        <v>0</v>
      </c>
      <c r="Z111" s="35">
        <f t="shared" si="37"/>
        <v>0</v>
      </c>
      <c r="AA111" s="35">
        <f t="shared" si="37"/>
        <v>0</v>
      </c>
      <c r="AB111" s="36">
        <f t="shared" si="37"/>
        <v>0</v>
      </c>
      <c r="AC111" s="36">
        <f t="shared" si="37"/>
        <v>93.191000000000003</v>
      </c>
      <c r="AD111" s="36">
        <f t="shared" si="37"/>
        <v>43.001440119999998</v>
      </c>
      <c r="AE111" s="36">
        <f t="shared" si="37"/>
        <v>88.608000000000004</v>
      </c>
      <c r="AF111" s="36">
        <f t="shared" si="37"/>
        <v>50.756385379999998</v>
      </c>
      <c r="AG111" s="36">
        <f t="shared" si="37"/>
        <v>103.001</v>
      </c>
      <c r="AH111" s="36">
        <f t="shared" si="37"/>
        <v>101.045877</v>
      </c>
      <c r="AI111" s="36">
        <f t="shared" ref="AI111:AN111" si="38">AI112+AI116+AI120+AI124+AI128+AI135+AI139+AI143</f>
        <v>108.18899999999999</v>
      </c>
      <c r="AJ111" s="36">
        <f t="shared" si="38"/>
        <v>0</v>
      </c>
      <c r="AK111" s="36">
        <f t="shared" si="38"/>
        <v>99.444999999999993</v>
      </c>
      <c r="AL111" s="36">
        <f t="shared" si="38"/>
        <v>0</v>
      </c>
      <c r="AM111" s="36">
        <f t="shared" si="38"/>
        <v>56.259</v>
      </c>
      <c r="AN111" s="36">
        <f t="shared" si="38"/>
        <v>0</v>
      </c>
      <c r="AO111" s="36">
        <f t="shared" si="37"/>
        <v>548.69299999999998</v>
      </c>
      <c r="AP111" s="36">
        <f t="shared" si="37"/>
        <v>458.69670249999996</v>
      </c>
      <c r="AQ111" s="34"/>
    </row>
    <row r="112" spans="1:43" ht="42" customHeight="1" x14ac:dyDescent="0.3">
      <c r="A112" s="37" t="s">
        <v>119</v>
      </c>
      <c r="B112" s="38" t="s">
        <v>120</v>
      </c>
      <c r="C112" s="39" t="s">
        <v>55</v>
      </c>
      <c r="D112" s="39"/>
      <c r="E112" s="39"/>
      <c r="F112" s="39"/>
      <c r="G112" s="39"/>
      <c r="H112" s="50">
        <f t="shared" ref="H112:AP112" si="39">SUM(H113:H115)</f>
        <v>492.43400000000003</v>
      </c>
      <c r="I112" s="50">
        <f t="shared" si="39"/>
        <v>402.43770249999994</v>
      </c>
      <c r="J112" s="39">
        <f t="shared" si="39"/>
        <v>0</v>
      </c>
      <c r="K112" s="50">
        <f t="shared" si="39"/>
        <v>492.43400000000008</v>
      </c>
      <c r="L112" s="50">
        <f t="shared" si="39"/>
        <v>24.820300000000003</v>
      </c>
      <c r="M112" s="50">
        <f t="shared" si="39"/>
        <v>467.61370000000005</v>
      </c>
      <c r="N112" s="39">
        <f t="shared" si="39"/>
        <v>0</v>
      </c>
      <c r="O112" s="39">
        <f t="shared" si="39"/>
        <v>0</v>
      </c>
      <c r="P112" s="50">
        <f t="shared" si="39"/>
        <v>458.69670250000001</v>
      </c>
      <c r="Q112" s="39">
        <f t="shared" si="39"/>
        <v>13.992990649999999</v>
      </c>
      <c r="R112" s="50">
        <f t="shared" si="39"/>
        <v>444.70371184999999</v>
      </c>
      <c r="S112" s="50">
        <f t="shared" si="39"/>
        <v>0</v>
      </c>
      <c r="T112" s="39">
        <f t="shared" si="39"/>
        <v>0</v>
      </c>
      <c r="U112" s="39">
        <f t="shared" si="39"/>
        <v>0</v>
      </c>
      <c r="V112" s="39">
        <f t="shared" si="39"/>
        <v>0</v>
      </c>
      <c r="W112" s="39">
        <f t="shared" si="39"/>
        <v>0</v>
      </c>
      <c r="X112" s="39">
        <f t="shared" si="39"/>
        <v>0</v>
      </c>
      <c r="Y112" s="39">
        <f t="shared" si="39"/>
        <v>0</v>
      </c>
      <c r="Z112" s="39">
        <f t="shared" si="39"/>
        <v>0</v>
      </c>
      <c r="AA112" s="39">
        <f t="shared" si="39"/>
        <v>0</v>
      </c>
      <c r="AB112" s="39">
        <f t="shared" si="39"/>
        <v>0</v>
      </c>
      <c r="AC112" s="41">
        <f t="shared" si="39"/>
        <v>93.191000000000003</v>
      </c>
      <c r="AD112" s="41">
        <f t="shared" si="39"/>
        <v>43.001440119999998</v>
      </c>
      <c r="AE112" s="41">
        <f t="shared" si="39"/>
        <v>88.608000000000004</v>
      </c>
      <c r="AF112" s="41">
        <f t="shared" si="39"/>
        <v>50.756385379999998</v>
      </c>
      <c r="AG112" s="41">
        <f t="shared" si="39"/>
        <v>103.001</v>
      </c>
      <c r="AH112" s="41">
        <f t="shared" si="39"/>
        <v>101.045877</v>
      </c>
      <c r="AI112" s="41">
        <f t="shared" ref="AI112:AN112" si="40">SUM(AI113:AI115)</f>
        <v>108.18899999999999</v>
      </c>
      <c r="AJ112" s="41">
        <f t="shared" si="40"/>
        <v>0</v>
      </c>
      <c r="AK112" s="41">
        <f t="shared" si="40"/>
        <v>99.444999999999993</v>
      </c>
      <c r="AL112" s="41">
        <f t="shared" si="40"/>
        <v>0</v>
      </c>
      <c r="AM112" s="41">
        <f t="shared" si="40"/>
        <v>56.259</v>
      </c>
      <c r="AN112" s="41">
        <f t="shared" si="40"/>
        <v>0</v>
      </c>
      <c r="AO112" s="41">
        <f t="shared" si="39"/>
        <v>548.69299999999998</v>
      </c>
      <c r="AP112" s="50">
        <f t="shared" si="39"/>
        <v>458.69670249999996</v>
      </c>
      <c r="AQ112" s="39"/>
    </row>
    <row r="113" spans="1:43" ht="31.95" customHeight="1" outlineLevel="1" x14ac:dyDescent="0.3">
      <c r="A113" s="21" t="s">
        <v>119</v>
      </c>
      <c r="B113" s="31" t="str">
        <f>'[1]Прил 1_2022г'!B104</f>
        <v xml:space="preserve">Организация интеллектуальной системы учета электрической энергии </v>
      </c>
      <c r="C113" s="30" t="str">
        <f>'[1]Прил 1_2022г'!C104</f>
        <v>М/УСК/73/А7</v>
      </c>
      <c r="D113" s="23" t="s">
        <v>114</v>
      </c>
      <c r="E113" s="23">
        <v>2022</v>
      </c>
      <c r="F113" s="23">
        <v>2026</v>
      </c>
      <c r="G113" s="23">
        <v>2026</v>
      </c>
      <c r="H113" s="27">
        <v>492.43400000000003</v>
      </c>
      <c r="I113" s="27">
        <v>402.43770249999994</v>
      </c>
      <c r="J113" s="23">
        <v>0</v>
      </c>
      <c r="K113" s="27">
        <f>L113+M113+N113+O113</f>
        <v>492.43400000000008</v>
      </c>
      <c r="L113" s="43">
        <v>24.820300000000003</v>
      </c>
      <c r="M113" s="43">
        <v>467.61370000000005</v>
      </c>
      <c r="N113" s="23">
        <v>0</v>
      </c>
      <c r="O113" s="23">
        <v>0</v>
      </c>
      <c r="P113" s="27">
        <f>Q113+R113</f>
        <v>458.69670250000001</v>
      </c>
      <c r="Q113" s="23">
        <v>13.992990649999999</v>
      </c>
      <c r="R113" s="27">
        <f>388.44471185+56.259</f>
        <v>444.70371184999999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/>
      <c r="Z113" s="23"/>
      <c r="AA113" s="23" t="s">
        <v>121</v>
      </c>
      <c r="AB113" s="23"/>
      <c r="AC113" s="26">
        <v>93.191000000000003</v>
      </c>
      <c r="AD113" s="26">
        <v>43.001440119999998</v>
      </c>
      <c r="AE113" s="26">
        <v>88.608000000000004</v>
      </c>
      <c r="AF113" s="26">
        <v>50.756385379999998</v>
      </c>
      <c r="AG113" s="26">
        <v>103.001</v>
      </c>
      <c r="AH113" s="26">
        <v>101.045877</v>
      </c>
      <c r="AI113" s="26">
        <v>108.18899999999999</v>
      </c>
      <c r="AJ113" s="26"/>
      <c r="AK113" s="26">
        <v>99.444999999999993</v>
      </c>
      <c r="AL113" s="26"/>
      <c r="AM113" s="26">
        <v>56.259</v>
      </c>
      <c r="AN113" s="26"/>
      <c r="AO113" s="43">
        <f t="shared" ref="AO113" si="41">AC113+AE113+AG113+AI113+AK113+AM113</f>
        <v>548.69299999999998</v>
      </c>
      <c r="AP113" s="43">
        <f t="shared" ref="AP113" si="42">AD113+AF113+AH113+AI113+AK113+AM113</f>
        <v>458.69670249999996</v>
      </c>
      <c r="AQ113" s="23"/>
    </row>
    <row r="114" spans="1:43" ht="29.4" hidden="1" customHeight="1" outlineLevel="1" x14ac:dyDescent="0.3">
      <c r="A114" s="21" t="s">
        <v>119</v>
      </c>
      <c r="B114" s="31">
        <f>'[1]Прил 1_2024г'!B105</f>
        <v>0</v>
      </c>
      <c r="C114" s="30">
        <f>'[1]Прил 1_2024г'!C105</f>
        <v>0</v>
      </c>
      <c r="D114" s="23" t="s">
        <v>114</v>
      </c>
      <c r="E114" s="23">
        <v>2024</v>
      </c>
      <c r="F114" s="23" t="s">
        <v>114</v>
      </c>
      <c r="G114" s="23">
        <v>2024</v>
      </c>
      <c r="H114" s="23">
        <v>0</v>
      </c>
      <c r="I114" s="27">
        <f>'[1]Прил 2 с НДС'!K107/1.2</f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7">
        <f>'[1]Прил 2 с НДС'!K107/1.2</f>
        <v>0</v>
      </c>
      <c r="Q114" s="23">
        <v>0</v>
      </c>
      <c r="R114" s="23">
        <v>0</v>
      </c>
      <c r="S114" s="27">
        <f>P114</f>
        <v>0</v>
      </c>
      <c r="T114" s="23">
        <v>0</v>
      </c>
      <c r="U114" s="23"/>
      <c r="V114" s="23"/>
      <c r="W114" s="23"/>
      <c r="X114" s="23"/>
      <c r="Y114" s="23"/>
      <c r="Z114" s="23"/>
      <c r="AA114" s="23"/>
      <c r="AB114" s="23"/>
      <c r="AC114" s="23">
        <v>0</v>
      </c>
      <c r="AD114" s="23">
        <v>0</v>
      </c>
      <c r="AE114" s="23">
        <v>0</v>
      </c>
      <c r="AF114" s="23"/>
      <c r="AG114" s="23">
        <v>0</v>
      </c>
      <c r="AH114" s="27">
        <v>0</v>
      </c>
      <c r="AI114" s="23">
        <v>0</v>
      </c>
      <c r="AJ114" s="23"/>
      <c r="AK114" s="23">
        <v>0</v>
      </c>
      <c r="AL114" s="23"/>
      <c r="AM114" s="23">
        <v>0</v>
      </c>
      <c r="AN114" s="23"/>
      <c r="AO114" s="26">
        <f>AC114+AE114+AG114+AI114+AK114</f>
        <v>0</v>
      </c>
      <c r="AP114" s="27">
        <f>AD114+AE114+AH114+AI114+AK114</f>
        <v>0</v>
      </c>
      <c r="AQ114" s="23"/>
    </row>
    <row r="115" spans="1:43" hidden="1" outlineLevel="1" x14ac:dyDescent="0.3">
      <c r="A115" s="21" t="s">
        <v>80</v>
      </c>
      <c r="B115" s="51"/>
      <c r="C115" s="30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</row>
    <row r="116" spans="1:43" ht="31.2" hidden="1" x14ac:dyDescent="0.3">
      <c r="A116" s="37" t="s">
        <v>122</v>
      </c>
      <c r="B116" s="38" t="s">
        <v>123</v>
      </c>
      <c r="C116" s="39" t="s">
        <v>55</v>
      </c>
      <c r="D116" s="39"/>
      <c r="E116" s="39"/>
      <c r="F116" s="39"/>
      <c r="G116" s="39"/>
      <c r="H116" s="39">
        <f t="shared" ref="H116:AP116" si="43">SUM(H117:H119)</f>
        <v>0</v>
      </c>
      <c r="I116" s="39">
        <f t="shared" si="43"/>
        <v>0</v>
      </c>
      <c r="J116" s="39">
        <f t="shared" si="43"/>
        <v>0</v>
      </c>
      <c r="K116" s="39">
        <f t="shared" si="43"/>
        <v>0</v>
      </c>
      <c r="L116" s="39">
        <f t="shared" si="43"/>
        <v>0</v>
      </c>
      <c r="M116" s="39">
        <f t="shared" si="43"/>
        <v>0</v>
      </c>
      <c r="N116" s="39">
        <f t="shared" si="43"/>
        <v>0</v>
      </c>
      <c r="O116" s="39">
        <f t="shared" si="43"/>
        <v>0</v>
      </c>
      <c r="P116" s="39">
        <f t="shared" si="43"/>
        <v>0</v>
      </c>
      <c r="Q116" s="39">
        <f t="shared" si="43"/>
        <v>0</v>
      </c>
      <c r="R116" s="39">
        <f t="shared" si="43"/>
        <v>0</v>
      </c>
      <c r="S116" s="39">
        <f t="shared" si="43"/>
        <v>0</v>
      </c>
      <c r="T116" s="39">
        <f t="shared" si="43"/>
        <v>0</v>
      </c>
      <c r="U116" s="39">
        <f t="shared" si="43"/>
        <v>0</v>
      </c>
      <c r="V116" s="39">
        <f t="shared" si="43"/>
        <v>0</v>
      </c>
      <c r="W116" s="39">
        <f t="shared" si="43"/>
        <v>0</v>
      </c>
      <c r="X116" s="39">
        <f t="shared" si="43"/>
        <v>0</v>
      </c>
      <c r="Y116" s="39">
        <f t="shared" si="43"/>
        <v>0</v>
      </c>
      <c r="Z116" s="39">
        <f t="shared" si="43"/>
        <v>0</v>
      </c>
      <c r="AA116" s="39">
        <f t="shared" si="43"/>
        <v>0</v>
      </c>
      <c r="AB116" s="39">
        <f t="shared" si="43"/>
        <v>0</v>
      </c>
      <c r="AC116" s="39">
        <f t="shared" si="43"/>
        <v>0</v>
      </c>
      <c r="AD116" s="39">
        <f t="shared" si="43"/>
        <v>0</v>
      </c>
      <c r="AE116" s="39">
        <f t="shared" si="43"/>
        <v>0</v>
      </c>
      <c r="AF116" s="39">
        <f t="shared" si="43"/>
        <v>0</v>
      </c>
      <c r="AG116" s="39">
        <f t="shared" si="43"/>
        <v>0</v>
      </c>
      <c r="AH116" s="39">
        <f t="shared" si="43"/>
        <v>0</v>
      </c>
      <c r="AI116" s="39">
        <f t="shared" ref="AI116:AN116" si="44">SUM(AI117:AI119)</f>
        <v>0</v>
      </c>
      <c r="AJ116" s="39">
        <f t="shared" si="44"/>
        <v>0</v>
      </c>
      <c r="AK116" s="39">
        <f t="shared" si="44"/>
        <v>0</v>
      </c>
      <c r="AL116" s="39">
        <f t="shared" si="44"/>
        <v>0</v>
      </c>
      <c r="AM116" s="39">
        <f t="shared" si="44"/>
        <v>0</v>
      </c>
      <c r="AN116" s="39">
        <f t="shared" si="44"/>
        <v>0</v>
      </c>
      <c r="AO116" s="39">
        <f t="shared" si="43"/>
        <v>0</v>
      </c>
      <c r="AP116" s="39">
        <f t="shared" si="43"/>
        <v>0</v>
      </c>
      <c r="AQ116" s="39"/>
    </row>
    <row r="117" spans="1:43" hidden="1" outlineLevel="1" x14ac:dyDescent="0.3">
      <c r="A117" s="21" t="s">
        <v>122</v>
      </c>
      <c r="B117" s="31" t="s">
        <v>79</v>
      </c>
      <c r="C117" s="39" t="s">
        <v>55</v>
      </c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</row>
    <row r="118" spans="1:43" hidden="1" outlineLevel="1" x14ac:dyDescent="0.3">
      <c r="A118" s="21" t="s">
        <v>122</v>
      </c>
      <c r="B118" s="31" t="s">
        <v>79</v>
      </c>
      <c r="C118" s="39" t="s">
        <v>55</v>
      </c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</row>
    <row r="119" spans="1:43" hidden="1" outlineLevel="1" x14ac:dyDescent="0.3">
      <c r="A119" s="21" t="s">
        <v>80</v>
      </c>
      <c r="B119" s="22" t="s">
        <v>80</v>
      </c>
      <c r="C119" s="39" t="s">
        <v>55</v>
      </c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</row>
    <row r="120" spans="1:43" ht="31.2" hidden="1" x14ac:dyDescent="0.3">
      <c r="A120" s="37" t="s">
        <v>124</v>
      </c>
      <c r="B120" s="38" t="s">
        <v>125</v>
      </c>
      <c r="C120" s="39" t="s">
        <v>55</v>
      </c>
      <c r="D120" s="39"/>
      <c r="E120" s="39"/>
      <c r="F120" s="39"/>
      <c r="G120" s="39"/>
      <c r="H120" s="39">
        <f t="shared" ref="H120:AP120" si="45">SUM(H121:H123)</f>
        <v>0</v>
      </c>
      <c r="I120" s="39">
        <f t="shared" si="45"/>
        <v>0</v>
      </c>
      <c r="J120" s="39">
        <f t="shared" si="45"/>
        <v>0</v>
      </c>
      <c r="K120" s="39">
        <f t="shared" si="45"/>
        <v>0</v>
      </c>
      <c r="L120" s="39">
        <f t="shared" si="45"/>
        <v>0</v>
      </c>
      <c r="M120" s="39">
        <f t="shared" si="45"/>
        <v>0</v>
      </c>
      <c r="N120" s="39">
        <f t="shared" si="45"/>
        <v>0</v>
      </c>
      <c r="O120" s="39">
        <f t="shared" si="45"/>
        <v>0</v>
      </c>
      <c r="P120" s="39">
        <f t="shared" si="45"/>
        <v>0</v>
      </c>
      <c r="Q120" s="39">
        <f t="shared" si="45"/>
        <v>0</v>
      </c>
      <c r="R120" s="39">
        <f t="shared" si="45"/>
        <v>0</v>
      </c>
      <c r="S120" s="39">
        <f t="shared" si="45"/>
        <v>0</v>
      </c>
      <c r="T120" s="39">
        <f t="shared" si="45"/>
        <v>0</v>
      </c>
      <c r="U120" s="39">
        <f t="shared" si="45"/>
        <v>0</v>
      </c>
      <c r="V120" s="39">
        <f t="shared" si="45"/>
        <v>0</v>
      </c>
      <c r="W120" s="39">
        <f t="shared" si="45"/>
        <v>0</v>
      </c>
      <c r="X120" s="39">
        <f t="shared" si="45"/>
        <v>0</v>
      </c>
      <c r="Y120" s="39">
        <f t="shared" si="45"/>
        <v>0</v>
      </c>
      <c r="Z120" s="39">
        <f t="shared" si="45"/>
        <v>0</v>
      </c>
      <c r="AA120" s="39">
        <f t="shared" si="45"/>
        <v>0</v>
      </c>
      <c r="AB120" s="39">
        <f t="shared" si="45"/>
        <v>0</v>
      </c>
      <c r="AC120" s="39">
        <f t="shared" si="45"/>
        <v>0</v>
      </c>
      <c r="AD120" s="39">
        <f t="shared" si="45"/>
        <v>0</v>
      </c>
      <c r="AE120" s="39">
        <f t="shared" si="45"/>
        <v>0</v>
      </c>
      <c r="AF120" s="39">
        <f t="shared" si="45"/>
        <v>0</v>
      </c>
      <c r="AG120" s="39">
        <f t="shared" si="45"/>
        <v>0</v>
      </c>
      <c r="AH120" s="39">
        <f t="shared" si="45"/>
        <v>0</v>
      </c>
      <c r="AI120" s="39">
        <f t="shared" ref="AI120:AN120" si="46">SUM(AI121:AI123)</f>
        <v>0</v>
      </c>
      <c r="AJ120" s="39">
        <f t="shared" si="46"/>
        <v>0</v>
      </c>
      <c r="AK120" s="39">
        <f t="shared" si="46"/>
        <v>0</v>
      </c>
      <c r="AL120" s="39">
        <f t="shared" si="46"/>
        <v>0</v>
      </c>
      <c r="AM120" s="39">
        <f t="shared" si="46"/>
        <v>0</v>
      </c>
      <c r="AN120" s="39">
        <f t="shared" si="46"/>
        <v>0</v>
      </c>
      <c r="AO120" s="39">
        <f t="shared" si="45"/>
        <v>0</v>
      </c>
      <c r="AP120" s="39">
        <f t="shared" si="45"/>
        <v>0</v>
      </c>
      <c r="AQ120" s="39"/>
    </row>
    <row r="121" spans="1:43" hidden="1" outlineLevel="1" x14ac:dyDescent="0.3">
      <c r="A121" s="21" t="s">
        <v>124</v>
      </c>
      <c r="B121" s="31" t="s">
        <v>79</v>
      </c>
      <c r="C121" s="39" t="s">
        <v>55</v>
      </c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</row>
    <row r="122" spans="1:43" hidden="1" outlineLevel="1" x14ac:dyDescent="0.3">
      <c r="A122" s="21" t="s">
        <v>124</v>
      </c>
      <c r="B122" s="31" t="s">
        <v>79</v>
      </c>
      <c r="C122" s="39" t="s">
        <v>55</v>
      </c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</row>
    <row r="123" spans="1:43" hidden="1" outlineLevel="1" x14ac:dyDescent="0.3">
      <c r="A123" s="21" t="s">
        <v>80</v>
      </c>
      <c r="B123" s="22" t="s">
        <v>80</v>
      </c>
      <c r="C123" s="39" t="s">
        <v>55</v>
      </c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</row>
    <row r="124" spans="1:43" ht="31.2" hidden="1" x14ac:dyDescent="0.3">
      <c r="A124" s="37" t="s">
        <v>126</v>
      </c>
      <c r="B124" s="38" t="s">
        <v>127</v>
      </c>
      <c r="C124" s="39" t="s">
        <v>55</v>
      </c>
      <c r="D124" s="39"/>
      <c r="E124" s="39"/>
      <c r="F124" s="39"/>
      <c r="G124" s="39"/>
      <c r="H124" s="39">
        <f t="shared" ref="H124:AP124" si="47">SUM(H125:H127)</f>
        <v>0</v>
      </c>
      <c r="I124" s="39">
        <f t="shared" si="47"/>
        <v>0</v>
      </c>
      <c r="J124" s="39">
        <f t="shared" si="47"/>
        <v>0</v>
      </c>
      <c r="K124" s="39">
        <f t="shared" si="47"/>
        <v>0</v>
      </c>
      <c r="L124" s="39">
        <f t="shared" si="47"/>
        <v>0</v>
      </c>
      <c r="M124" s="39">
        <f t="shared" si="47"/>
        <v>0</v>
      </c>
      <c r="N124" s="39">
        <f t="shared" si="47"/>
        <v>0</v>
      </c>
      <c r="O124" s="39">
        <f t="shared" si="47"/>
        <v>0</v>
      </c>
      <c r="P124" s="39">
        <f t="shared" si="47"/>
        <v>0</v>
      </c>
      <c r="Q124" s="39">
        <f t="shared" si="47"/>
        <v>0</v>
      </c>
      <c r="R124" s="39">
        <f t="shared" si="47"/>
        <v>0</v>
      </c>
      <c r="S124" s="39">
        <f t="shared" si="47"/>
        <v>0</v>
      </c>
      <c r="T124" s="39">
        <f t="shared" si="47"/>
        <v>0</v>
      </c>
      <c r="U124" s="39">
        <f t="shared" si="47"/>
        <v>0</v>
      </c>
      <c r="V124" s="39">
        <f t="shared" si="47"/>
        <v>0</v>
      </c>
      <c r="W124" s="39">
        <f t="shared" si="47"/>
        <v>0</v>
      </c>
      <c r="X124" s="39">
        <f t="shared" si="47"/>
        <v>0</v>
      </c>
      <c r="Y124" s="39">
        <f t="shared" si="47"/>
        <v>0</v>
      </c>
      <c r="Z124" s="39">
        <f t="shared" si="47"/>
        <v>0</v>
      </c>
      <c r="AA124" s="39">
        <f t="shared" si="47"/>
        <v>0</v>
      </c>
      <c r="AB124" s="39">
        <f t="shared" si="47"/>
        <v>0</v>
      </c>
      <c r="AC124" s="39">
        <f t="shared" si="47"/>
        <v>0</v>
      </c>
      <c r="AD124" s="39">
        <f t="shared" si="47"/>
        <v>0</v>
      </c>
      <c r="AE124" s="39">
        <f t="shared" si="47"/>
        <v>0</v>
      </c>
      <c r="AF124" s="39">
        <f t="shared" si="47"/>
        <v>0</v>
      </c>
      <c r="AG124" s="39">
        <f t="shared" si="47"/>
        <v>0</v>
      </c>
      <c r="AH124" s="39">
        <f t="shared" si="47"/>
        <v>0</v>
      </c>
      <c r="AI124" s="39">
        <f t="shared" ref="AI124:AN124" si="48">SUM(AI125:AI127)</f>
        <v>0</v>
      </c>
      <c r="AJ124" s="39">
        <f t="shared" si="48"/>
        <v>0</v>
      </c>
      <c r="AK124" s="39">
        <f t="shared" si="48"/>
        <v>0</v>
      </c>
      <c r="AL124" s="39">
        <f t="shared" si="48"/>
        <v>0</v>
      </c>
      <c r="AM124" s="39">
        <f t="shared" si="48"/>
        <v>0</v>
      </c>
      <c r="AN124" s="39">
        <f t="shared" si="48"/>
        <v>0</v>
      </c>
      <c r="AO124" s="39">
        <f t="shared" si="47"/>
        <v>0</v>
      </c>
      <c r="AP124" s="39">
        <f t="shared" si="47"/>
        <v>0</v>
      </c>
      <c r="AQ124" s="39"/>
    </row>
    <row r="125" spans="1:43" hidden="1" outlineLevel="1" x14ac:dyDescent="0.3">
      <c r="A125" s="21" t="s">
        <v>126</v>
      </c>
      <c r="B125" s="31" t="s">
        <v>79</v>
      </c>
      <c r="C125" s="39" t="s">
        <v>55</v>
      </c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30"/>
      <c r="O125" s="30"/>
      <c r="P125" s="30"/>
      <c r="Q125" s="30"/>
      <c r="R125" s="30"/>
      <c r="S125" s="30"/>
      <c r="T125" s="30">
        <f>O125+V125</f>
        <v>0</v>
      </c>
      <c r="U125" s="30">
        <f>O125+X125</f>
        <v>0</v>
      </c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67"/>
      <c r="AN125" s="67"/>
      <c r="AO125" s="30"/>
      <c r="AP125" s="30"/>
      <c r="AQ125" s="30"/>
    </row>
    <row r="126" spans="1:43" hidden="1" outlineLevel="1" x14ac:dyDescent="0.3">
      <c r="A126" s="21" t="s">
        <v>126</v>
      </c>
      <c r="B126" s="31" t="s">
        <v>79</v>
      </c>
      <c r="C126" s="39" t="s">
        <v>55</v>
      </c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30"/>
      <c r="O126" s="30"/>
      <c r="P126" s="30"/>
      <c r="Q126" s="30"/>
      <c r="R126" s="30"/>
      <c r="S126" s="30"/>
      <c r="T126" s="30">
        <f>O126+V126</f>
        <v>0</v>
      </c>
      <c r="U126" s="30">
        <f>O126+X126</f>
        <v>0</v>
      </c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67"/>
      <c r="AN126" s="67"/>
      <c r="AO126" s="30"/>
      <c r="AP126" s="30"/>
      <c r="AQ126" s="30"/>
    </row>
    <row r="127" spans="1:43" hidden="1" outlineLevel="1" x14ac:dyDescent="0.3">
      <c r="A127" s="21" t="s">
        <v>80</v>
      </c>
      <c r="B127" s="22" t="s">
        <v>80</v>
      </c>
      <c r="C127" s="39" t="s">
        <v>55</v>
      </c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30"/>
      <c r="O127" s="30"/>
      <c r="P127" s="30"/>
      <c r="Q127" s="30"/>
      <c r="R127" s="30"/>
      <c r="S127" s="30"/>
      <c r="T127" s="30">
        <f>O127+V127</f>
        <v>0</v>
      </c>
      <c r="U127" s="30">
        <f>O127+X127</f>
        <v>0</v>
      </c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67"/>
      <c r="AN127" s="67"/>
      <c r="AO127" s="30"/>
      <c r="AP127" s="30"/>
      <c r="AQ127" s="30"/>
    </row>
    <row r="128" spans="1:43" ht="46.8" hidden="1" x14ac:dyDescent="0.3">
      <c r="A128" s="37" t="s">
        <v>128</v>
      </c>
      <c r="B128" s="38" t="s">
        <v>129</v>
      </c>
      <c r="C128" s="39" t="s">
        <v>55</v>
      </c>
      <c r="D128" s="39"/>
      <c r="E128" s="39"/>
      <c r="F128" s="39"/>
      <c r="G128" s="39"/>
      <c r="H128" s="40">
        <f t="shared" ref="H128:AP128" si="49">SUM(H129:H134)</f>
        <v>0</v>
      </c>
      <c r="I128" s="40">
        <f t="shared" si="49"/>
        <v>0</v>
      </c>
      <c r="J128" s="40">
        <f t="shared" si="49"/>
        <v>0</v>
      </c>
      <c r="K128" s="40">
        <f t="shared" si="49"/>
        <v>0</v>
      </c>
      <c r="L128" s="40">
        <f t="shared" si="49"/>
        <v>0</v>
      </c>
      <c r="M128" s="40">
        <f t="shared" si="49"/>
        <v>0</v>
      </c>
      <c r="N128" s="40">
        <f t="shared" si="49"/>
        <v>0</v>
      </c>
      <c r="O128" s="40">
        <f t="shared" si="49"/>
        <v>0</v>
      </c>
      <c r="P128" s="40">
        <f t="shared" si="49"/>
        <v>0</v>
      </c>
      <c r="Q128" s="40">
        <f t="shared" si="49"/>
        <v>0</v>
      </c>
      <c r="R128" s="40">
        <f t="shared" si="49"/>
        <v>0</v>
      </c>
      <c r="S128" s="40">
        <f t="shared" si="49"/>
        <v>0</v>
      </c>
      <c r="T128" s="40">
        <f t="shared" si="49"/>
        <v>0</v>
      </c>
      <c r="U128" s="40">
        <f t="shared" si="49"/>
        <v>0</v>
      </c>
      <c r="V128" s="40">
        <f t="shared" si="49"/>
        <v>0</v>
      </c>
      <c r="W128" s="40">
        <f t="shared" si="49"/>
        <v>0</v>
      </c>
      <c r="X128" s="40">
        <f t="shared" si="49"/>
        <v>0</v>
      </c>
      <c r="Y128" s="40">
        <f t="shared" si="49"/>
        <v>0</v>
      </c>
      <c r="Z128" s="40">
        <f t="shared" si="49"/>
        <v>0</v>
      </c>
      <c r="AA128" s="40">
        <f t="shared" si="49"/>
        <v>0</v>
      </c>
      <c r="AB128" s="40">
        <f t="shared" si="49"/>
        <v>0</v>
      </c>
      <c r="AC128" s="40">
        <f t="shared" si="49"/>
        <v>0</v>
      </c>
      <c r="AD128" s="40">
        <f t="shared" si="49"/>
        <v>0</v>
      </c>
      <c r="AE128" s="40">
        <f t="shared" si="49"/>
        <v>0</v>
      </c>
      <c r="AF128" s="40">
        <f t="shared" si="49"/>
        <v>0</v>
      </c>
      <c r="AG128" s="40">
        <f t="shared" si="49"/>
        <v>0</v>
      </c>
      <c r="AH128" s="40">
        <f t="shared" si="49"/>
        <v>0</v>
      </c>
      <c r="AI128" s="40">
        <f t="shared" ref="AI128:AN128" si="50">SUM(AI129:AI134)</f>
        <v>0</v>
      </c>
      <c r="AJ128" s="40">
        <f t="shared" si="50"/>
        <v>0</v>
      </c>
      <c r="AK128" s="40">
        <f t="shared" si="50"/>
        <v>0</v>
      </c>
      <c r="AL128" s="40">
        <f t="shared" si="50"/>
        <v>0</v>
      </c>
      <c r="AM128" s="40">
        <f t="shared" si="50"/>
        <v>0</v>
      </c>
      <c r="AN128" s="40">
        <f t="shared" si="50"/>
        <v>0</v>
      </c>
      <c r="AO128" s="40">
        <f t="shared" si="49"/>
        <v>0</v>
      </c>
      <c r="AP128" s="40">
        <f t="shared" si="49"/>
        <v>0</v>
      </c>
      <c r="AQ128" s="40"/>
    </row>
    <row r="129" spans="1:43" s="1" customFormat="1" hidden="1" outlineLevel="1" x14ac:dyDescent="0.3">
      <c r="A129" s="21" t="s">
        <v>128</v>
      </c>
      <c r="B129" s="52"/>
      <c r="C129" s="47"/>
      <c r="D129" s="30"/>
      <c r="E129" s="30"/>
      <c r="F129" s="30"/>
      <c r="G129" s="30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3">
        <f t="shared" ref="AO129:AO134" si="51">AC129+AE129+AG129+AI129+AK129</f>
        <v>0</v>
      </c>
      <c r="AP129" s="43">
        <f t="shared" ref="AP129:AP134" si="52">AB129+AD129+AF129+AH129+AJ129+AL129</f>
        <v>0</v>
      </c>
      <c r="AQ129" s="30"/>
    </row>
    <row r="130" spans="1:43" s="1" customFormat="1" hidden="1" outlineLevel="1" x14ac:dyDescent="0.3">
      <c r="A130" s="21" t="s">
        <v>128</v>
      </c>
      <c r="B130" s="52"/>
      <c r="C130" s="47"/>
      <c r="D130" s="30"/>
      <c r="E130" s="30"/>
      <c r="F130" s="30"/>
      <c r="G130" s="30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3">
        <f t="shared" si="51"/>
        <v>0</v>
      </c>
      <c r="AP130" s="43">
        <f t="shared" si="52"/>
        <v>0</v>
      </c>
      <c r="AQ130" s="30"/>
    </row>
    <row r="131" spans="1:43" s="1" customFormat="1" hidden="1" outlineLevel="1" x14ac:dyDescent="0.3">
      <c r="A131" s="21" t="s">
        <v>128</v>
      </c>
      <c r="B131" s="52"/>
      <c r="C131" s="47"/>
      <c r="D131" s="30"/>
      <c r="E131" s="30"/>
      <c r="F131" s="30"/>
      <c r="G131" s="30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3">
        <f t="shared" si="51"/>
        <v>0</v>
      </c>
      <c r="AP131" s="43">
        <f t="shared" si="52"/>
        <v>0</v>
      </c>
      <c r="AQ131" s="30"/>
    </row>
    <row r="132" spans="1:43" hidden="1" outlineLevel="1" x14ac:dyDescent="0.3">
      <c r="A132" s="21" t="s">
        <v>128</v>
      </c>
      <c r="B132" s="31"/>
      <c r="C132" s="47"/>
      <c r="D132" s="23"/>
      <c r="E132" s="23"/>
      <c r="F132" s="23"/>
      <c r="G132" s="23"/>
      <c r="H132" s="45"/>
      <c r="I132" s="45"/>
      <c r="J132" s="26"/>
      <c r="K132" s="26"/>
      <c r="L132" s="26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3">
        <f t="shared" si="51"/>
        <v>0</v>
      </c>
      <c r="AP132" s="43">
        <f t="shared" si="52"/>
        <v>0</v>
      </c>
      <c r="AQ132" s="30"/>
    </row>
    <row r="133" spans="1:43" hidden="1" outlineLevel="1" x14ac:dyDescent="0.3">
      <c r="A133" s="21" t="s">
        <v>130</v>
      </c>
      <c r="B133" s="31"/>
      <c r="C133" s="47"/>
      <c r="D133" s="23"/>
      <c r="E133" s="23"/>
      <c r="F133" s="23"/>
      <c r="G133" s="23"/>
      <c r="H133" s="45"/>
      <c r="I133" s="45"/>
      <c r="J133" s="26"/>
      <c r="K133" s="26"/>
      <c r="L133" s="26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3">
        <f t="shared" si="51"/>
        <v>0</v>
      </c>
      <c r="AP133" s="43">
        <f t="shared" si="52"/>
        <v>0</v>
      </c>
      <c r="AQ133" s="30"/>
    </row>
    <row r="134" spans="1:43" hidden="1" outlineLevel="1" x14ac:dyDescent="0.3">
      <c r="A134" s="21" t="s">
        <v>128</v>
      </c>
      <c r="B134" s="31"/>
      <c r="C134" s="47"/>
      <c r="D134" s="23"/>
      <c r="E134" s="23"/>
      <c r="F134" s="23"/>
      <c r="G134" s="23"/>
      <c r="H134" s="45"/>
      <c r="I134" s="45"/>
      <c r="J134" s="26"/>
      <c r="K134" s="26"/>
      <c r="L134" s="26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3">
        <f t="shared" si="51"/>
        <v>0</v>
      </c>
      <c r="AP134" s="43">
        <f t="shared" si="52"/>
        <v>0</v>
      </c>
      <c r="AQ134" s="30"/>
    </row>
    <row r="135" spans="1:43" ht="51.6" hidden="1" customHeight="1" x14ac:dyDescent="0.3">
      <c r="A135" s="37" t="s">
        <v>130</v>
      </c>
      <c r="B135" s="38" t="s">
        <v>131</v>
      </c>
      <c r="C135" s="39" t="s">
        <v>55</v>
      </c>
      <c r="D135" s="39"/>
      <c r="E135" s="39"/>
      <c r="F135" s="39"/>
      <c r="G135" s="39"/>
      <c r="H135" s="39">
        <f>SUM(H136:H138)</f>
        <v>0</v>
      </c>
      <c r="I135" s="39">
        <f t="shared" ref="I135:AP135" si="53">SUM(I136:I138)</f>
        <v>0</v>
      </c>
      <c r="J135" s="39">
        <f t="shared" si="53"/>
        <v>0</v>
      </c>
      <c r="K135" s="39">
        <f t="shared" si="53"/>
        <v>0</v>
      </c>
      <c r="L135" s="39">
        <f t="shared" si="53"/>
        <v>0</v>
      </c>
      <c r="M135" s="39">
        <f t="shared" si="53"/>
        <v>0</v>
      </c>
      <c r="N135" s="39">
        <f t="shared" si="53"/>
        <v>0</v>
      </c>
      <c r="O135" s="39">
        <f t="shared" si="53"/>
        <v>0</v>
      </c>
      <c r="P135" s="39">
        <f t="shared" si="53"/>
        <v>0</v>
      </c>
      <c r="Q135" s="39">
        <f t="shared" si="53"/>
        <v>0</v>
      </c>
      <c r="R135" s="39">
        <f t="shared" si="53"/>
        <v>0</v>
      </c>
      <c r="S135" s="39">
        <f t="shared" si="53"/>
        <v>0</v>
      </c>
      <c r="T135" s="39">
        <f t="shared" si="53"/>
        <v>0</v>
      </c>
      <c r="U135" s="39">
        <f t="shared" si="53"/>
        <v>0</v>
      </c>
      <c r="V135" s="39">
        <f t="shared" si="53"/>
        <v>0</v>
      </c>
      <c r="W135" s="39">
        <f t="shared" si="53"/>
        <v>0</v>
      </c>
      <c r="X135" s="39">
        <f t="shared" si="53"/>
        <v>0</v>
      </c>
      <c r="Y135" s="39">
        <f t="shared" si="53"/>
        <v>0</v>
      </c>
      <c r="Z135" s="39">
        <f t="shared" si="53"/>
        <v>0</v>
      </c>
      <c r="AA135" s="39">
        <f t="shared" si="53"/>
        <v>0</v>
      </c>
      <c r="AB135" s="39">
        <f t="shared" si="53"/>
        <v>0</v>
      </c>
      <c r="AC135" s="39">
        <f t="shared" si="53"/>
        <v>0</v>
      </c>
      <c r="AD135" s="39">
        <f t="shared" si="53"/>
        <v>0</v>
      </c>
      <c r="AE135" s="39">
        <f t="shared" si="53"/>
        <v>0</v>
      </c>
      <c r="AF135" s="39">
        <f t="shared" si="53"/>
        <v>0</v>
      </c>
      <c r="AG135" s="39">
        <f t="shared" si="53"/>
        <v>0</v>
      </c>
      <c r="AH135" s="39">
        <f t="shared" si="53"/>
        <v>0</v>
      </c>
      <c r="AI135" s="39">
        <f t="shared" ref="AI135:AN135" si="54">SUM(AI136:AI138)</f>
        <v>0</v>
      </c>
      <c r="AJ135" s="39">
        <f t="shared" si="54"/>
        <v>0</v>
      </c>
      <c r="AK135" s="39">
        <f t="shared" si="54"/>
        <v>0</v>
      </c>
      <c r="AL135" s="39">
        <f t="shared" si="54"/>
        <v>0</v>
      </c>
      <c r="AM135" s="39">
        <f t="shared" si="54"/>
        <v>0</v>
      </c>
      <c r="AN135" s="39">
        <f t="shared" si="54"/>
        <v>0</v>
      </c>
      <c r="AO135" s="39">
        <f t="shared" si="53"/>
        <v>0</v>
      </c>
      <c r="AP135" s="39">
        <f t="shared" si="53"/>
        <v>0</v>
      </c>
      <c r="AQ135" s="39"/>
    </row>
    <row r="136" spans="1:43" hidden="1" outlineLevel="1" x14ac:dyDescent="0.3">
      <c r="A136" s="21" t="s">
        <v>130</v>
      </c>
      <c r="B136" s="31" t="s">
        <v>79</v>
      </c>
      <c r="C136" s="29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</row>
    <row r="137" spans="1:43" hidden="1" outlineLevel="1" x14ac:dyDescent="0.3">
      <c r="A137" s="21" t="s">
        <v>130</v>
      </c>
      <c r="B137" s="31" t="s">
        <v>79</v>
      </c>
      <c r="C137" s="29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</row>
    <row r="138" spans="1:43" hidden="1" outlineLevel="1" x14ac:dyDescent="0.3">
      <c r="A138" s="21" t="s">
        <v>80</v>
      </c>
      <c r="B138" s="22" t="s">
        <v>80</v>
      </c>
      <c r="C138" s="29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</row>
    <row r="139" spans="1:43" ht="44.4" hidden="1" customHeight="1" x14ac:dyDescent="0.3">
      <c r="A139" s="37" t="s">
        <v>132</v>
      </c>
      <c r="B139" s="38" t="s">
        <v>133</v>
      </c>
      <c r="C139" s="39" t="s">
        <v>55</v>
      </c>
      <c r="D139" s="39"/>
      <c r="E139" s="39"/>
      <c r="F139" s="39"/>
      <c r="G139" s="39"/>
      <c r="H139" s="39">
        <f>SUM(H140:H142)</f>
        <v>0</v>
      </c>
      <c r="I139" s="39">
        <f t="shared" ref="I139:AP139" si="55">SUM(I140:I142)</f>
        <v>0</v>
      </c>
      <c r="J139" s="39">
        <f t="shared" si="55"/>
        <v>0</v>
      </c>
      <c r="K139" s="39">
        <f t="shared" si="55"/>
        <v>0</v>
      </c>
      <c r="L139" s="39">
        <f t="shared" si="55"/>
        <v>0</v>
      </c>
      <c r="M139" s="39">
        <f t="shared" si="55"/>
        <v>0</v>
      </c>
      <c r="N139" s="39">
        <f t="shared" si="55"/>
        <v>0</v>
      </c>
      <c r="O139" s="39">
        <f t="shared" si="55"/>
        <v>0</v>
      </c>
      <c r="P139" s="39">
        <f t="shared" si="55"/>
        <v>0</v>
      </c>
      <c r="Q139" s="39">
        <f t="shared" si="55"/>
        <v>0</v>
      </c>
      <c r="R139" s="39">
        <f t="shared" si="55"/>
        <v>0</v>
      </c>
      <c r="S139" s="39">
        <f t="shared" si="55"/>
        <v>0</v>
      </c>
      <c r="T139" s="39">
        <f t="shared" si="55"/>
        <v>0</v>
      </c>
      <c r="U139" s="39">
        <f t="shared" si="55"/>
        <v>0</v>
      </c>
      <c r="V139" s="39">
        <f t="shared" si="55"/>
        <v>0</v>
      </c>
      <c r="W139" s="39">
        <f t="shared" si="55"/>
        <v>0</v>
      </c>
      <c r="X139" s="39">
        <f t="shared" si="55"/>
        <v>0</v>
      </c>
      <c r="Y139" s="39">
        <f t="shared" si="55"/>
        <v>0</v>
      </c>
      <c r="Z139" s="39">
        <f t="shared" si="55"/>
        <v>0</v>
      </c>
      <c r="AA139" s="39">
        <f t="shared" si="55"/>
        <v>0</v>
      </c>
      <c r="AB139" s="39">
        <f t="shared" si="55"/>
        <v>0</v>
      </c>
      <c r="AC139" s="39">
        <f t="shared" si="55"/>
        <v>0</v>
      </c>
      <c r="AD139" s="39">
        <f t="shared" si="55"/>
        <v>0</v>
      </c>
      <c r="AE139" s="39">
        <f t="shared" si="55"/>
        <v>0</v>
      </c>
      <c r="AF139" s="39">
        <f t="shared" si="55"/>
        <v>0</v>
      </c>
      <c r="AG139" s="39">
        <f t="shared" si="55"/>
        <v>0</v>
      </c>
      <c r="AH139" s="39">
        <f t="shared" si="55"/>
        <v>0</v>
      </c>
      <c r="AI139" s="39">
        <f t="shared" ref="AI139:AN139" si="56">SUM(AI140:AI142)</f>
        <v>0</v>
      </c>
      <c r="AJ139" s="39">
        <f t="shared" si="56"/>
        <v>0</v>
      </c>
      <c r="AK139" s="39">
        <f t="shared" si="56"/>
        <v>0</v>
      </c>
      <c r="AL139" s="39">
        <f t="shared" si="56"/>
        <v>0</v>
      </c>
      <c r="AM139" s="39">
        <f t="shared" si="56"/>
        <v>0</v>
      </c>
      <c r="AN139" s="39">
        <f t="shared" si="56"/>
        <v>0</v>
      </c>
      <c r="AO139" s="39">
        <f t="shared" si="55"/>
        <v>0</v>
      </c>
      <c r="AP139" s="39">
        <f t="shared" si="55"/>
        <v>0</v>
      </c>
      <c r="AQ139" s="39"/>
    </row>
    <row r="140" spans="1:43" hidden="1" outlineLevel="1" x14ac:dyDescent="0.3">
      <c r="A140" s="21" t="s">
        <v>132</v>
      </c>
      <c r="B140" s="31" t="s">
        <v>79</v>
      </c>
      <c r="C140" s="23" t="s">
        <v>55</v>
      </c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</row>
    <row r="141" spans="1:43" hidden="1" outlineLevel="1" x14ac:dyDescent="0.3">
      <c r="A141" s="21" t="s">
        <v>132</v>
      </c>
      <c r="B141" s="31" t="s">
        <v>79</v>
      </c>
      <c r="C141" s="23" t="s">
        <v>55</v>
      </c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</row>
    <row r="142" spans="1:43" hidden="1" outlineLevel="1" x14ac:dyDescent="0.3">
      <c r="A142" s="21" t="s">
        <v>80</v>
      </c>
      <c r="B142" s="22" t="s">
        <v>80</v>
      </c>
      <c r="C142" s="23" t="s">
        <v>55</v>
      </c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</row>
    <row r="143" spans="1:43" ht="46.8" hidden="1" x14ac:dyDescent="0.3">
      <c r="A143" s="37" t="s">
        <v>134</v>
      </c>
      <c r="B143" s="38" t="s">
        <v>135</v>
      </c>
      <c r="C143" s="39" t="s">
        <v>55</v>
      </c>
      <c r="D143" s="39"/>
      <c r="E143" s="39"/>
      <c r="F143" s="39"/>
      <c r="G143" s="39"/>
      <c r="H143" s="39">
        <f>SUM(H144:H146)</f>
        <v>0</v>
      </c>
      <c r="I143" s="39">
        <f t="shared" ref="I143:AP143" si="57">SUM(I144:I146)</f>
        <v>0</v>
      </c>
      <c r="J143" s="39">
        <f t="shared" si="57"/>
        <v>0</v>
      </c>
      <c r="K143" s="39">
        <f t="shared" si="57"/>
        <v>0</v>
      </c>
      <c r="L143" s="39">
        <f t="shared" si="57"/>
        <v>0</v>
      </c>
      <c r="M143" s="39">
        <f t="shared" si="57"/>
        <v>0</v>
      </c>
      <c r="N143" s="39">
        <f t="shared" si="57"/>
        <v>0</v>
      </c>
      <c r="O143" s="39">
        <f t="shared" si="57"/>
        <v>0</v>
      </c>
      <c r="P143" s="39">
        <f t="shared" si="57"/>
        <v>0</v>
      </c>
      <c r="Q143" s="39">
        <f t="shared" si="57"/>
        <v>0</v>
      </c>
      <c r="R143" s="39">
        <f t="shared" si="57"/>
        <v>0</v>
      </c>
      <c r="S143" s="39">
        <f t="shared" si="57"/>
        <v>0</v>
      </c>
      <c r="T143" s="39">
        <f t="shared" si="57"/>
        <v>0</v>
      </c>
      <c r="U143" s="39">
        <f t="shared" si="57"/>
        <v>0</v>
      </c>
      <c r="V143" s="39">
        <f t="shared" si="57"/>
        <v>0</v>
      </c>
      <c r="W143" s="39">
        <f t="shared" si="57"/>
        <v>0</v>
      </c>
      <c r="X143" s="39">
        <f t="shared" si="57"/>
        <v>0</v>
      </c>
      <c r="Y143" s="39">
        <f t="shared" si="57"/>
        <v>0</v>
      </c>
      <c r="Z143" s="39">
        <f t="shared" si="57"/>
        <v>0</v>
      </c>
      <c r="AA143" s="39">
        <f t="shared" si="57"/>
        <v>0</v>
      </c>
      <c r="AB143" s="39">
        <f t="shared" si="57"/>
        <v>0</v>
      </c>
      <c r="AC143" s="39">
        <f t="shared" si="57"/>
        <v>0</v>
      </c>
      <c r="AD143" s="39">
        <f t="shared" si="57"/>
        <v>0</v>
      </c>
      <c r="AE143" s="39">
        <f t="shared" si="57"/>
        <v>0</v>
      </c>
      <c r="AF143" s="39">
        <f t="shared" si="57"/>
        <v>0</v>
      </c>
      <c r="AG143" s="39">
        <f t="shared" si="57"/>
        <v>0</v>
      </c>
      <c r="AH143" s="39">
        <f t="shared" si="57"/>
        <v>0</v>
      </c>
      <c r="AI143" s="39">
        <f t="shared" ref="AI143:AN143" si="58">SUM(AI144:AI146)</f>
        <v>0</v>
      </c>
      <c r="AJ143" s="39">
        <f t="shared" si="58"/>
        <v>0</v>
      </c>
      <c r="AK143" s="39">
        <f t="shared" si="58"/>
        <v>0</v>
      </c>
      <c r="AL143" s="39">
        <f t="shared" si="58"/>
        <v>0</v>
      </c>
      <c r="AM143" s="39">
        <f t="shared" si="58"/>
        <v>0</v>
      </c>
      <c r="AN143" s="39">
        <f t="shared" si="58"/>
        <v>0</v>
      </c>
      <c r="AO143" s="39">
        <f t="shared" si="57"/>
        <v>0</v>
      </c>
      <c r="AP143" s="39">
        <f t="shared" si="57"/>
        <v>0</v>
      </c>
      <c r="AQ143" s="39"/>
    </row>
    <row r="144" spans="1:43" hidden="1" outlineLevel="1" x14ac:dyDescent="0.3">
      <c r="A144" s="21" t="s">
        <v>134</v>
      </c>
      <c r="B144" s="31" t="s">
        <v>79</v>
      </c>
      <c r="C144" s="23" t="s">
        <v>55</v>
      </c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30"/>
      <c r="P144" s="30"/>
      <c r="Q144" s="30"/>
      <c r="R144" s="30"/>
      <c r="S144" s="30"/>
      <c r="T144" s="30">
        <f>O144+V144</f>
        <v>0</v>
      </c>
      <c r="U144" s="30">
        <f>O144+X144</f>
        <v>0</v>
      </c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  <c r="AK144" s="30"/>
      <c r="AL144" s="30"/>
      <c r="AM144" s="67"/>
      <c r="AN144" s="67"/>
      <c r="AO144" s="30"/>
      <c r="AP144" s="30"/>
      <c r="AQ144" s="30"/>
    </row>
    <row r="145" spans="1:43" hidden="1" outlineLevel="1" x14ac:dyDescent="0.3">
      <c r="A145" s="21" t="s">
        <v>134</v>
      </c>
      <c r="B145" s="31" t="s">
        <v>79</v>
      </c>
      <c r="C145" s="23" t="s">
        <v>55</v>
      </c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30"/>
      <c r="P145" s="30"/>
      <c r="Q145" s="30"/>
      <c r="R145" s="30"/>
      <c r="S145" s="30"/>
      <c r="T145" s="30">
        <f>O145+V145</f>
        <v>0</v>
      </c>
      <c r="U145" s="30">
        <f>O145+X145</f>
        <v>0</v>
      </c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  <c r="AK145" s="30"/>
      <c r="AL145" s="30"/>
      <c r="AM145" s="67"/>
      <c r="AN145" s="67"/>
      <c r="AO145" s="30"/>
      <c r="AP145" s="30"/>
      <c r="AQ145" s="30"/>
    </row>
    <row r="146" spans="1:43" hidden="1" outlineLevel="1" x14ac:dyDescent="0.3">
      <c r="A146" s="21" t="s">
        <v>80</v>
      </c>
      <c r="B146" s="22" t="s">
        <v>80</v>
      </c>
      <c r="C146" s="23" t="s">
        <v>55</v>
      </c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30"/>
      <c r="P146" s="30"/>
      <c r="Q146" s="30"/>
      <c r="R146" s="30"/>
      <c r="S146" s="30"/>
      <c r="T146" s="30">
        <f>O146+V146</f>
        <v>0</v>
      </c>
      <c r="U146" s="30">
        <f>O146+X146</f>
        <v>0</v>
      </c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  <c r="AK146" s="30"/>
      <c r="AL146" s="30"/>
      <c r="AM146" s="67"/>
      <c r="AN146" s="67"/>
      <c r="AO146" s="30"/>
      <c r="AP146" s="30"/>
      <c r="AQ146" s="30"/>
    </row>
    <row r="147" spans="1:43" s="20" customFormat="1" ht="48.6" customHeight="1" collapsed="1" x14ac:dyDescent="0.3">
      <c r="A147" s="32" t="s">
        <v>136</v>
      </c>
      <c r="B147" s="33" t="s">
        <v>137</v>
      </c>
      <c r="C147" s="34" t="s">
        <v>55</v>
      </c>
      <c r="D147" s="34"/>
      <c r="E147" s="34"/>
      <c r="F147" s="34"/>
      <c r="G147" s="34"/>
      <c r="H147" s="34">
        <f>H148+H152</f>
        <v>0</v>
      </c>
      <c r="I147" s="34">
        <f t="shared" ref="I147:AP147" si="59">I148+I152</f>
        <v>0</v>
      </c>
      <c r="J147" s="34">
        <f t="shared" si="59"/>
        <v>0</v>
      </c>
      <c r="K147" s="34">
        <f t="shared" si="59"/>
        <v>0</v>
      </c>
      <c r="L147" s="34">
        <f t="shared" si="59"/>
        <v>0</v>
      </c>
      <c r="M147" s="34">
        <f t="shared" si="59"/>
        <v>0</v>
      </c>
      <c r="N147" s="34">
        <f t="shared" si="59"/>
        <v>0</v>
      </c>
      <c r="O147" s="34">
        <f t="shared" si="59"/>
        <v>0</v>
      </c>
      <c r="P147" s="34">
        <f t="shared" si="59"/>
        <v>0</v>
      </c>
      <c r="Q147" s="34">
        <f t="shared" si="59"/>
        <v>0</v>
      </c>
      <c r="R147" s="34">
        <f t="shared" si="59"/>
        <v>0</v>
      </c>
      <c r="S147" s="34">
        <f t="shared" si="59"/>
        <v>0</v>
      </c>
      <c r="T147" s="34">
        <f t="shared" si="59"/>
        <v>0</v>
      </c>
      <c r="U147" s="34">
        <f t="shared" si="59"/>
        <v>0</v>
      </c>
      <c r="V147" s="34">
        <f t="shared" si="59"/>
        <v>0</v>
      </c>
      <c r="W147" s="34">
        <f t="shared" si="59"/>
        <v>0</v>
      </c>
      <c r="X147" s="34">
        <f t="shared" si="59"/>
        <v>0</v>
      </c>
      <c r="Y147" s="34">
        <f t="shared" si="59"/>
        <v>0</v>
      </c>
      <c r="Z147" s="34">
        <f t="shared" si="59"/>
        <v>0</v>
      </c>
      <c r="AA147" s="34">
        <f t="shared" si="59"/>
        <v>0</v>
      </c>
      <c r="AB147" s="34">
        <f t="shared" si="59"/>
        <v>0</v>
      </c>
      <c r="AC147" s="34">
        <f t="shared" si="59"/>
        <v>0</v>
      </c>
      <c r="AD147" s="34">
        <f t="shared" si="59"/>
        <v>0</v>
      </c>
      <c r="AE147" s="34">
        <f t="shared" si="59"/>
        <v>0</v>
      </c>
      <c r="AF147" s="34">
        <f t="shared" si="59"/>
        <v>0</v>
      </c>
      <c r="AG147" s="34">
        <f t="shared" si="59"/>
        <v>0</v>
      </c>
      <c r="AH147" s="34">
        <f t="shared" si="59"/>
        <v>0</v>
      </c>
      <c r="AI147" s="34">
        <f t="shared" ref="AI147:AN147" si="60">AI148+AI152</f>
        <v>0</v>
      </c>
      <c r="AJ147" s="34">
        <f t="shared" si="60"/>
        <v>0</v>
      </c>
      <c r="AK147" s="34">
        <f t="shared" si="60"/>
        <v>0</v>
      </c>
      <c r="AL147" s="34">
        <f t="shared" si="60"/>
        <v>0</v>
      </c>
      <c r="AM147" s="34">
        <f t="shared" si="60"/>
        <v>0</v>
      </c>
      <c r="AN147" s="34">
        <f t="shared" si="60"/>
        <v>0</v>
      </c>
      <c r="AO147" s="34">
        <f t="shared" si="59"/>
        <v>0</v>
      </c>
      <c r="AP147" s="34">
        <f t="shared" si="59"/>
        <v>0</v>
      </c>
      <c r="AQ147" s="34"/>
    </row>
    <row r="148" spans="1:43" ht="37.200000000000003" hidden="1" customHeight="1" collapsed="1" x14ac:dyDescent="0.3">
      <c r="A148" s="37" t="s">
        <v>138</v>
      </c>
      <c r="B148" s="38" t="s">
        <v>139</v>
      </c>
      <c r="C148" s="39" t="s">
        <v>55</v>
      </c>
      <c r="D148" s="39"/>
      <c r="E148" s="39"/>
      <c r="F148" s="39"/>
      <c r="G148" s="39"/>
      <c r="H148" s="39">
        <f>SUM(H149:H151)</f>
        <v>0</v>
      </c>
      <c r="I148" s="39">
        <f t="shared" ref="I148:AP148" si="61">SUM(I149:I151)</f>
        <v>0</v>
      </c>
      <c r="J148" s="39">
        <f t="shared" si="61"/>
        <v>0</v>
      </c>
      <c r="K148" s="39">
        <f t="shared" si="61"/>
        <v>0</v>
      </c>
      <c r="L148" s="39">
        <f t="shared" si="61"/>
        <v>0</v>
      </c>
      <c r="M148" s="39">
        <f t="shared" si="61"/>
        <v>0</v>
      </c>
      <c r="N148" s="39">
        <f t="shared" si="61"/>
        <v>0</v>
      </c>
      <c r="O148" s="39">
        <f t="shared" si="61"/>
        <v>0</v>
      </c>
      <c r="P148" s="39">
        <f t="shared" si="61"/>
        <v>0</v>
      </c>
      <c r="Q148" s="39">
        <f t="shared" si="61"/>
        <v>0</v>
      </c>
      <c r="R148" s="39">
        <f t="shared" si="61"/>
        <v>0</v>
      </c>
      <c r="S148" s="39">
        <f t="shared" si="61"/>
        <v>0</v>
      </c>
      <c r="T148" s="39">
        <f t="shared" si="61"/>
        <v>0</v>
      </c>
      <c r="U148" s="39">
        <f t="shared" si="61"/>
        <v>0</v>
      </c>
      <c r="V148" s="39">
        <f t="shared" si="61"/>
        <v>0</v>
      </c>
      <c r="W148" s="39">
        <f t="shared" si="61"/>
        <v>0</v>
      </c>
      <c r="X148" s="39">
        <f t="shared" si="61"/>
        <v>0</v>
      </c>
      <c r="Y148" s="39">
        <f t="shared" si="61"/>
        <v>0</v>
      </c>
      <c r="Z148" s="39">
        <f t="shared" si="61"/>
        <v>0</v>
      </c>
      <c r="AA148" s="39">
        <f t="shared" si="61"/>
        <v>0</v>
      </c>
      <c r="AB148" s="39">
        <f t="shared" si="61"/>
        <v>0</v>
      </c>
      <c r="AC148" s="39">
        <f t="shared" si="61"/>
        <v>0</v>
      </c>
      <c r="AD148" s="39">
        <f t="shared" si="61"/>
        <v>0</v>
      </c>
      <c r="AE148" s="39">
        <f t="shared" si="61"/>
        <v>0</v>
      </c>
      <c r="AF148" s="39">
        <f t="shared" si="61"/>
        <v>0</v>
      </c>
      <c r="AG148" s="39">
        <f t="shared" si="61"/>
        <v>0</v>
      </c>
      <c r="AH148" s="39">
        <f t="shared" si="61"/>
        <v>0</v>
      </c>
      <c r="AI148" s="39">
        <f t="shared" ref="AI148:AN148" si="62">SUM(AI149:AI151)</f>
        <v>0</v>
      </c>
      <c r="AJ148" s="39">
        <f t="shared" si="62"/>
        <v>0</v>
      </c>
      <c r="AK148" s="39">
        <f t="shared" si="62"/>
        <v>0</v>
      </c>
      <c r="AL148" s="39">
        <f t="shared" si="62"/>
        <v>0</v>
      </c>
      <c r="AM148" s="39">
        <f t="shared" si="62"/>
        <v>0</v>
      </c>
      <c r="AN148" s="39">
        <f t="shared" si="62"/>
        <v>0</v>
      </c>
      <c r="AO148" s="39">
        <f t="shared" si="61"/>
        <v>0</v>
      </c>
      <c r="AP148" s="39">
        <f t="shared" si="61"/>
        <v>0</v>
      </c>
      <c r="AQ148" s="39"/>
    </row>
    <row r="149" spans="1:43" hidden="1" outlineLevel="1" x14ac:dyDescent="0.3">
      <c r="A149" s="21" t="s">
        <v>138</v>
      </c>
      <c r="B149" s="31" t="s">
        <v>79</v>
      </c>
      <c r="C149" s="23" t="s">
        <v>55</v>
      </c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</row>
    <row r="150" spans="1:43" hidden="1" outlineLevel="1" x14ac:dyDescent="0.3">
      <c r="A150" s="21" t="s">
        <v>138</v>
      </c>
      <c r="B150" s="31" t="s">
        <v>79</v>
      </c>
      <c r="C150" s="23" t="s">
        <v>55</v>
      </c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</row>
    <row r="151" spans="1:43" hidden="1" outlineLevel="1" x14ac:dyDescent="0.3">
      <c r="A151" s="21" t="s">
        <v>80</v>
      </c>
      <c r="B151" s="22" t="s">
        <v>80</v>
      </c>
      <c r="C151" s="23" t="s">
        <v>55</v>
      </c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</row>
    <row r="152" spans="1:43" ht="42.6" hidden="1" customHeight="1" collapsed="1" x14ac:dyDescent="0.3">
      <c r="A152" s="37" t="s">
        <v>140</v>
      </c>
      <c r="B152" s="38" t="s">
        <v>141</v>
      </c>
      <c r="C152" s="39" t="s">
        <v>55</v>
      </c>
      <c r="D152" s="39"/>
      <c r="E152" s="39"/>
      <c r="F152" s="39"/>
      <c r="G152" s="39"/>
      <c r="H152" s="39">
        <f>SUM(H153:H155)</f>
        <v>0</v>
      </c>
      <c r="I152" s="39">
        <f t="shared" ref="I152:AP152" si="63">SUM(I153:I155)</f>
        <v>0</v>
      </c>
      <c r="J152" s="39">
        <f t="shared" si="63"/>
        <v>0</v>
      </c>
      <c r="K152" s="39">
        <f t="shared" si="63"/>
        <v>0</v>
      </c>
      <c r="L152" s="39">
        <f t="shared" si="63"/>
        <v>0</v>
      </c>
      <c r="M152" s="39">
        <f t="shared" si="63"/>
        <v>0</v>
      </c>
      <c r="N152" s="39">
        <f t="shared" si="63"/>
        <v>0</v>
      </c>
      <c r="O152" s="39">
        <f t="shared" si="63"/>
        <v>0</v>
      </c>
      <c r="P152" s="39">
        <f t="shared" si="63"/>
        <v>0</v>
      </c>
      <c r="Q152" s="39">
        <f t="shared" si="63"/>
        <v>0</v>
      </c>
      <c r="R152" s="39">
        <f t="shared" si="63"/>
        <v>0</v>
      </c>
      <c r="S152" s="39">
        <f t="shared" si="63"/>
        <v>0</v>
      </c>
      <c r="T152" s="39">
        <f t="shared" si="63"/>
        <v>0</v>
      </c>
      <c r="U152" s="39">
        <f t="shared" si="63"/>
        <v>0</v>
      </c>
      <c r="V152" s="39">
        <f t="shared" si="63"/>
        <v>0</v>
      </c>
      <c r="W152" s="39">
        <f t="shared" si="63"/>
        <v>0</v>
      </c>
      <c r="X152" s="39">
        <f t="shared" si="63"/>
        <v>0</v>
      </c>
      <c r="Y152" s="39">
        <f t="shared" si="63"/>
        <v>0</v>
      </c>
      <c r="Z152" s="39">
        <f t="shared" si="63"/>
        <v>0</v>
      </c>
      <c r="AA152" s="39">
        <f t="shared" si="63"/>
        <v>0</v>
      </c>
      <c r="AB152" s="39">
        <f t="shared" si="63"/>
        <v>0</v>
      </c>
      <c r="AC152" s="39">
        <f t="shared" si="63"/>
        <v>0</v>
      </c>
      <c r="AD152" s="39">
        <f t="shared" si="63"/>
        <v>0</v>
      </c>
      <c r="AE152" s="39">
        <f t="shared" si="63"/>
        <v>0</v>
      </c>
      <c r="AF152" s="39">
        <f t="shared" si="63"/>
        <v>0</v>
      </c>
      <c r="AG152" s="39">
        <f t="shared" si="63"/>
        <v>0</v>
      </c>
      <c r="AH152" s="39">
        <f t="shared" si="63"/>
        <v>0</v>
      </c>
      <c r="AI152" s="39">
        <f t="shared" ref="AI152:AN152" si="64">SUM(AI153:AI155)</f>
        <v>0</v>
      </c>
      <c r="AJ152" s="39">
        <f t="shared" si="64"/>
        <v>0</v>
      </c>
      <c r="AK152" s="39">
        <f t="shared" si="64"/>
        <v>0</v>
      </c>
      <c r="AL152" s="39">
        <f t="shared" si="64"/>
        <v>0</v>
      </c>
      <c r="AM152" s="39">
        <f t="shared" si="64"/>
        <v>0</v>
      </c>
      <c r="AN152" s="39">
        <f t="shared" si="64"/>
        <v>0</v>
      </c>
      <c r="AO152" s="39">
        <f t="shared" si="63"/>
        <v>0</v>
      </c>
      <c r="AP152" s="39">
        <f t="shared" si="63"/>
        <v>0</v>
      </c>
      <c r="AQ152" s="39"/>
    </row>
    <row r="153" spans="1:43" hidden="1" outlineLevel="1" x14ac:dyDescent="0.3">
      <c r="A153" s="21" t="s">
        <v>140</v>
      </c>
      <c r="B153" s="31" t="s">
        <v>79</v>
      </c>
      <c r="C153" s="23" t="s">
        <v>55</v>
      </c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</row>
    <row r="154" spans="1:43" hidden="1" outlineLevel="1" x14ac:dyDescent="0.3">
      <c r="A154" s="21" t="s">
        <v>140</v>
      </c>
      <c r="B154" s="31" t="s">
        <v>79</v>
      </c>
      <c r="C154" s="23" t="s">
        <v>55</v>
      </c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</row>
    <row r="155" spans="1:43" hidden="1" outlineLevel="1" x14ac:dyDescent="0.3">
      <c r="A155" s="21" t="s">
        <v>80</v>
      </c>
      <c r="B155" s="22" t="s">
        <v>80</v>
      </c>
      <c r="C155" s="23" t="s">
        <v>55</v>
      </c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</row>
    <row r="156" spans="1:43" s="20" customFormat="1" ht="62.4" collapsed="1" x14ac:dyDescent="0.3">
      <c r="A156" s="58" t="s">
        <v>142</v>
      </c>
      <c r="B156" s="59" t="s">
        <v>143</v>
      </c>
      <c r="C156" s="61" t="s">
        <v>55</v>
      </c>
      <c r="D156" s="61"/>
      <c r="E156" s="61"/>
      <c r="F156" s="61"/>
      <c r="G156" s="61"/>
      <c r="H156" s="61">
        <f>H157+H161</f>
        <v>0</v>
      </c>
      <c r="I156" s="61">
        <f t="shared" ref="I156:AP156" si="65">I157+I161</f>
        <v>0</v>
      </c>
      <c r="J156" s="61">
        <f t="shared" si="65"/>
        <v>0</v>
      </c>
      <c r="K156" s="61">
        <f t="shared" si="65"/>
        <v>0</v>
      </c>
      <c r="L156" s="61">
        <f t="shared" si="65"/>
        <v>0</v>
      </c>
      <c r="M156" s="61">
        <f t="shared" si="65"/>
        <v>0</v>
      </c>
      <c r="N156" s="61">
        <f t="shared" si="65"/>
        <v>0</v>
      </c>
      <c r="O156" s="61">
        <f t="shared" si="65"/>
        <v>0</v>
      </c>
      <c r="P156" s="61">
        <f t="shared" si="65"/>
        <v>0</v>
      </c>
      <c r="Q156" s="61">
        <f t="shared" si="65"/>
        <v>0</v>
      </c>
      <c r="R156" s="61">
        <f t="shared" si="65"/>
        <v>0</v>
      </c>
      <c r="S156" s="61">
        <f t="shared" si="65"/>
        <v>0</v>
      </c>
      <c r="T156" s="61">
        <f t="shared" si="65"/>
        <v>0</v>
      </c>
      <c r="U156" s="61">
        <f t="shared" si="65"/>
        <v>0</v>
      </c>
      <c r="V156" s="61">
        <f t="shared" si="65"/>
        <v>0</v>
      </c>
      <c r="W156" s="61">
        <f t="shared" si="65"/>
        <v>0</v>
      </c>
      <c r="X156" s="61">
        <f t="shared" si="65"/>
        <v>0</v>
      </c>
      <c r="Y156" s="61">
        <f t="shared" si="65"/>
        <v>0</v>
      </c>
      <c r="Z156" s="61">
        <f t="shared" si="65"/>
        <v>0</v>
      </c>
      <c r="AA156" s="61">
        <f t="shared" si="65"/>
        <v>0</v>
      </c>
      <c r="AB156" s="61">
        <f t="shared" si="65"/>
        <v>0</v>
      </c>
      <c r="AC156" s="61">
        <f t="shared" si="65"/>
        <v>0</v>
      </c>
      <c r="AD156" s="61">
        <f t="shared" si="65"/>
        <v>0</v>
      </c>
      <c r="AE156" s="61">
        <f t="shared" si="65"/>
        <v>0</v>
      </c>
      <c r="AF156" s="61">
        <f t="shared" si="65"/>
        <v>0</v>
      </c>
      <c r="AG156" s="61">
        <f t="shared" si="65"/>
        <v>0</v>
      </c>
      <c r="AH156" s="61">
        <f t="shared" si="65"/>
        <v>0</v>
      </c>
      <c r="AI156" s="61">
        <f t="shared" ref="AI156:AN156" si="66">AI157+AI161</f>
        <v>0</v>
      </c>
      <c r="AJ156" s="61">
        <f t="shared" si="66"/>
        <v>0</v>
      </c>
      <c r="AK156" s="61">
        <f t="shared" si="66"/>
        <v>0</v>
      </c>
      <c r="AL156" s="61">
        <f t="shared" si="66"/>
        <v>0</v>
      </c>
      <c r="AM156" s="61">
        <f t="shared" si="66"/>
        <v>0</v>
      </c>
      <c r="AN156" s="61">
        <f t="shared" si="66"/>
        <v>0</v>
      </c>
      <c r="AO156" s="61">
        <f t="shared" si="65"/>
        <v>0</v>
      </c>
      <c r="AP156" s="61">
        <f t="shared" si="65"/>
        <v>0</v>
      </c>
      <c r="AQ156" s="61"/>
    </row>
    <row r="157" spans="1:43" ht="62.4" hidden="1" outlineLevel="1" x14ac:dyDescent="0.3">
      <c r="A157" s="21" t="s">
        <v>144</v>
      </c>
      <c r="B157" s="22" t="s">
        <v>145</v>
      </c>
      <c r="C157" s="29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  <c r="AK157" s="30"/>
      <c r="AL157" s="30"/>
      <c r="AM157" s="67"/>
      <c r="AN157" s="67"/>
      <c r="AO157" s="30"/>
      <c r="AP157" s="30"/>
      <c r="AQ157" s="30"/>
    </row>
    <row r="158" spans="1:43" hidden="1" outlineLevel="1" x14ac:dyDescent="0.3">
      <c r="A158" s="21" t="s">
        <v>144</v>
      </c>
      <c r="B158" s="31" t="s">
        <v>79</v>
      </c>
      <c r="C158" s="29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F158" s="30"/>
      <c r="AG158" s="30"/>
      <c r="AH158" s="30"/>
      <c r="AI158" s="30"/>
      <c r="AJ158" s="30"/>
      <c r="AK158" s="30"/>
      <c r="AL158" s="30"/>
      <c r="AM158" s="67"/>
      <c r="AN158" s="67"/>
      <c r="AO158" s="30"/>
      <c r="AP158" s="30"/>
      <c r="AQ158" s="30"/>
    </row>
    <row r="159" spans="1:43" hidden="1" outlineLevel="1" x14ac:dyDescent="0.3">
      <c r="A159" s="21" t="s">
        <v>144</v>
      </c>
      <c r="B159" s="31" t="s">
        <v>79</v>
      </c>
      <c r="C159" s="29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F159" s="30"/>
      <c r="AG159" s="30"/>
      <c r="AH159" s="30"/>
      <c r="AI159" s="30"/>
      <c r="AJ159" s="30"/>
      <c r="AK159" s="30"/>
      <c r="AL159" s="30"/>
      <c r="AM159" s="67"/>
      <c r="AN159" s="67"/>
      <c r="AO159" s="30"/>
      <c r="AP159" s="30"/>
      <c r="AQ159" s="30"/>
    </row>
    <row r="160" spans="1:43" hidden="1" outlineLevel="1" x14ac:dyDescent="0.3">
      <c r="A160" s="21" t="s">
        <v>80</v>
      </c>
      <c r="B160" s="53" t="s">
        <v>80</v>
      </c>
      <c r="C160" s="29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67"/>
      <c r="AN160" s="67"/>
      <c r="AO160" s="30"/>
      <c r="AP160" s="30"/>
      <c r="AQ160" s="30"/>
    </row>
    <row r="161" spans="1:43" ht="46.8" hidden="1" outlineLevel="1" x14ac:dyDescent="0.3">
      <c r="A161" s="21" t="s">
        <v>146</v>
      </c>
      <c r="B161" s="22" t="s">
        <v>147</v>
      </c>
      <c r="C161" s="29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67"/>
      <c r="AN161" s="67"/>
      <c r="AO161" s="30"/>
      <c r="AP161" s="30"/>
      <c r="AQ161" s="30"/>
    </row>
    <row r="162" spans="1:43" hidden="1" outlineLevel="1" x14ac:dyDescent="0.3">
      <c r="A162" s="21" t="s">
        <v>146</v>
      </c>
      <c r="B162" s="31" t="s">
        <v>79</v>
      </c>
      <c r="C162" s="29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67"/>
      <c r="AN162" s="67"/>
      <c r="AO162" s="30"/>
      <c r="AP162" s="30"/>
      <c r="AQ162" s="30"/>
    </row>
    <row r="163" spans="1:43" hidden="1" outlineLevel="1" x14ac:dyDescent="0.3">
      <c r="A163" s="21" t="s">
        <v>146</v>
      </c>
      <c r="B163" s="31" t="s">
        <v>79</v>
      </c>
      <c r="C163" s="29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30"/>
      <c r="AG163" s="30"/>
      <c r="AH163" s="30"/>
      <c r="AI163" s="30"/>
      <c r="AJ163" s="30"/>
      <c r="AK163" s="30"/>
      <c r="AL163" s="30"/>
      <c r="AM163" s="67"/>
      <c r="AN163" s="67"/>
      <c r="AO163" s="30"/>
      <c r="AP163" s="30"/>
      <c r="AQ163" s="30"/>
    </row>
    <row r="164" spans="1:43" hidden="1" outlineLevel="1" x14ac:dyDescent="0.3">
      <c r="A164" s="21" t="s">
        <v>80</v>
      </c>
      <c r="B164" s="53" t="s">
        <v>80</v>
      </c>
      <c r="C164" s="29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  <c r="AJ164" s="30"/>
      <c r="AK164" s="30"/>
      <c r="AL164" s="30"/>
      <c r="AM164" s="67"/>
      <c r="AN164" s="67"/>
      <c r="AO164" s="30"/>
      <c r="AP164" s="30"/>
      <c r="AQ164" s="30"/>
    </row>
    <row r="165" spans="1:43" s="20" customFormat="1" ht="37.200000000000003" customHeight="1" collapsed="1" x14ac:dyDescent="0.3">
      <c r="A165" s="58" t="s">
        <v>148</v>
      </c>
      <c r="B165" s="59" t="s">
        <v>149</v>
      </c>
      <c r="C165" s="61" t="s">
        <v>55</v>
      </c>
      <c r="D165" s="61"/>
      <c r="E165" s="61"/>
      <c r="F165" s="61"/>
      <c r="G165" s="61"/>
      <c r="H165" s="62">
        <f t="shared" ref="H165:AP165" si="67">SUM(H166:H167)</f>
        <v>0.60163583333333337</v>
      </c>
      <c r="I165" s="62">
        <f t="shared" si="67"/>
        <v>0.64984432999999997</v>
      </c>
      <c r="J165" s="63">
        <f t="shared" si="67"/>
        <v>0</v>
      </c>
      <c r="K165" s="62">
        <f t="shared" si="67"/>
        <v>0.60163583333333337</v>
      </c>
      <c r="L165" s="62">
        <f t="shared" si="67"/>
        <v>8.6379999999999998E-2</v>
      </c>
      <c r="M165" s="62">
        <f t="shared" si="67"/>
        <v>0.51525583333333336</v>
      </c>
      <c r="N165" s="63">
        <f t="shared" si="67"/>
        <v>0</v>
      </c>
      <c r="O165" s="63">
        <f t="shared" si="67"/>
        <v>0</v>
      </c>
      <c r="P165" s="62">
        <f t="shared" si="67"/>
        <v>0.64984432999999997</v>
      </c>
      <c r="Q165" s="62">
        <f t="shared" si="67"/>
        <v>5.8638849999999999E-2</v>
      </c>
      <c r="R165" s="62">
        <f t="shared" si="67"/>
        <v>0.25692980999999998</v>
      </c>
      <c r="S165" s="63">
        <f t="shared" si="67"/>
        <v>0</v>
      </c>
      <c r="T165" s="62">
        <f t="shared" si="67"/>
        <v>0.33427566999999997</v>
      </c>
      <c r="U165" s="63">
        <f t="shared" si="67"/>
        <v>0</v>
      </c>
      <c r="V165" s="63">
        <f t="shared" si="67"/>
        <v>0</v>
      </c>
      <c r="W165" s="63">
        <f t="shared" si="67"/>
        <v>0</v>
      </c>
      <c r="X165" s="63">
        <f t="shared" si="67"/>
        <v>0</v>
      </c>
      <c r="Y165" s="63">
        <f t="shared" si="67"/>
        <v>0</v>
      </c>
      <c r="Z165" s="63">
        <f t="shared" si="67"/>
        <v>0</v>
      </c>
      <c r="AA165" s="63">
        <f t="shared" si="67"/>
        <v>0</v>
      </c>
      <c r="AB165" s="62">
        <f t="shared" si="67"/>
        <v>0</v>
      </c>
      <c r="AC165" s="62">
        <f t="shared" si="67"/>
        <v>0.60163583333333337</v>
      </c>
      <c r="AD165" s="62">
        <f t="shared" si="67"/>
        <v>0.64984432999999997</v>
      </c>
      <c r="AE165" s="63">
        <f t="shared" si="67"/>
        <v>0</v>
      </c>
      <c r="AF165" s="63">
        <f t="shared" si="67"/>
        <v>0</v>
      </c>
      <c r="AG165" s="63">
        <f t="shared" si="67"/>
        <v>0</v>
      </c>
      <c r="AH165" s="63">
        <f t="shared" si="67"/>
        <v>0</v>
      </c>
      <c r="AI165" s="63">
        <f t="shared" ref="AI165:AN165" si="68">SUM(AI166:AI167)</f>
        <v>0</v>
      </c>
      <c r="AJ165" s="63">
        <f t="shared" si="68"/>
        <v>0</v>
      </c>
      <c r="AK165" s="63">
        <f t="shared" si="68"/>
        <v>0</v>
      </c>
      <c r="AL165" s="62">
        <f t="shared" si="68"/>
        <v>0</v>
      </c>
      <c r="AM165" s="63">
        <f t="shared" si="68"/>
        <v>0</v>
      </c>
      <c r="AN165" s="62">
        <f t="shared" si="68"/>
        <v>0</v>
      </c>
      <c r="AO165" s="62">
        <f t="shared" si="67"/>
        <v>0.60163583333333337</v>
      </c>
      <c r="AP165" s="62">
        <f t="shared" si="67"/>
        <v>0.64984432999999997</v>
      </c>
      <c r="AQ165" s="61"/>
    </row>
    <row r="166" spans="1:43" ht="37.200000000000003" customHeight="1" outlineLevel="1" x14ac:dyDescent="0.3">
      <c r="A166" s="21" t="s">
        <v>148</v>
      </c>
      <c r="B166" s="31" t="s">
        <v>169</v>
      </c>
      <c r="C166" s="54" t="s">
        <v>170</v>
      </c>
      <c r="D166" s="23" t="s">
        <v>114</v>
      </c>
      <c r="E166" s="23">
        <f>'[1]Прил 2 с НДС'!E159</f>
        <v>2022</v>
      </c>
      <c r="F166" s="23">
        <f>'[1]Прил 2 с НДС'!F159</f>
        <v>2022</v>
      </c>
      <c r="G166" s="23" t="s">
        <v>114</v>
      </c>
      <c r="H166" s="26">
        <v>0.60163583333333337</v>
      </c>
      <c r="I166" s="26">
        <v>0.64984432999999997</v>
      </c>
      <c r="J166" s="25">
        <v>0</v>
      </c>
      <c r="K166" s="26">
        <f>L166+M166+N166+O166</f>
        <v>0.60163583333333337</v>
      </c>
      <c r="L166" s="26">
        <v>8.6379999999999998E-2</v>
      </c>
      <c r="M166" s="45">
        <f>H166-L166</f>
        <v>0.51525583333333336</v>
      </c>
      <c r="N166" s="48">
        <v>0</v>
      </c>
      <c r="O166" s="48">
        <v>0</v>
      </c>
      <c r="P166" s="45">
        <f>'[1]Прил 2 с НДС'!K159/1.2</f>
        <v>0.64984432999999997</v>
      </c>
      <c r="Q166" s="45">
        <v>5.8638849999999999E-2</v>
      </c>
      <c r="R166" s="45">
        <f>P166-Q166-T166</f>
        <v>0.25692980999999998</v>
      </c>
      <c r="S166" s="48">
        <v>0</v>
      </c>
      <c r="T166" s="45">
        <v>0.33427566999999997</v>
      </c>
      <c r="U166" s="25">
        <v>0</v>
      </c>
      <c r="V166" s="25">
        <v>0</v>
      </c>
      <c r="W166" s="25">
        <v>0</v>
      </c>
      <c r="X166" s="25">
        <v>0</v>
      </c>
      <c r="Y166" s="25"/>
      <c r="Z166" s="25"/>
      <c r="AA166" s="48">
        <v>0</v>
      </c>
      <c r="AB166" s="45"/>
      <c r="AC166" s="45">
        <v>0.60163583333333337</v>
      </c>
      <c r="AD166" s="45">
        <v>0.64984432999999997</v>
      </c>
      <c r="AE166" s="48">
        <v>0</v>
      </c>
      <c r="AF166" s="48">
        <v>0</v>
      </c>
      <c r="AG166" s="48">
        <v>0</v>
      </c>
      <c r="AH166" s="48">
        <v>0</v>
      </c>
      <c r="AI166" s="48">
        <v>0</v>
      </c>
      <c r="AJ166" s="48"/>
      <c r="AK166" s="48">
        <v>0</v>
      </c>
      <c r="AL166" s="45"/>
      <c r="AM166" s="48">
        <v>0</v>
      </c>
      <c r="AN166" s="45"/>
      <c r="AO166" s="43">
        <f t="shared" ref="AO166" si="69">AC166+AE166+AG166+AI166+AK166+AM166</f>
        <v>0.60163583333333337</v>
      </c>
      <c r="AP166" s="43">
        <f t="shared" ref="AP166" si="70">AD166+AF166+AH166+AI166+AK166+AM166</f>
        <v>0.64984432999999997</v>
      </c>
      <c r="AQ166" s="30"/>
    </row>
    <row r="167" spans="1:43" ht="39" hidden="1" customHeight="1" outlineLevel="1" x14ac:dyDescent="0.3">
      <c r="A167" s="21" t="s">
        <v>148</v>
      </c>
      <c r="B167" s="31"/>
      <c r="C167" s="55"/>
      <c r="D167" s="23"/>
      <c r="E167" s="23"/>
      <c r="F167" s="23"/>
      <c r="G167" s="23"/>
      <c r="H167" s="26"/>
      <c r="I167" s="26"/>
      <c r="J167" s="26"/>
      <c r="K167" s="26"/>
      <c r="L167" s="45"/>
      <c r="M167" s="45"/>
      <c r="N167" s="45"/>
      <c r="O167" s="45"/>
      <c r="P167" s="45"/>
      <c r="Q167" s="45"/>
      <c r="R167" s="26"/>
      <c r="S167" s="45"/>
      <c r="T167" s="45"/>
      <c r="U167" s="26"/>
      <c r="V167" s="26"/>
      <c r="W167" s="26"/>
      <c r="X167" s="26"/>
      <c r="Y167" s="26"/>
      <c r="Z167" s="26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3">
        <f>AC167+AE167+AG167+AI167+AK167</f>
        <v>0</v>
      </c>
      <c r="AP167" s="43">
        <f>AB167+AD167+AF167+AH167+AJ167+AL167</f>
        <v>0</v>
      </c>
      <c r="AQ167" s="30"/>
    </row>
    <row r="168" spans="1:43" s="20" customFormat="1" ht="48.6" customHeight="1" collapsed="1" x14ac:dyDescent="0.3">
      <c r="A168" s="58" t="s">
        <v>150</v>
      </c>
      <c r="B168" s="64" t="s">
        <v>151</v>
      </c>
      <c r="C168" s="61" t="s">
        <v>55</v>
      </c>
      <c r="D168" s="61"/>
      <c r="E168" s="61"/>
      <c r="F168" s="61"/>
      <c r="G168" s="61"/>
      <c r="H168" s="61">
        <f>SUM(H169:H171)</f>
        <v>0</v>
      </c>
      <c r="I168" s="61">
        <f t="shared" ref="I168:AP168" si="71">SUM(I169:I171)</f>
        <v>0</v>
      </c>
      <c r="J168" s="61">
        <f t="shared" si="71"/>
        <v>0</v>
      </c>
      <c r="K168" s="61">
        <f t="shared" si="71"/>
        <v>0</v>
      </c>
      <c r="L168" s="61">
        <f t="shared" si="71"/>
        <v>0</v>
      </c>
      <c r="M168" s="61">
        <f t="shared" si="71"/>
        <v>0</v>
      </c>
      <c r="N168" s="61">
        <f t="shared" si="71"/>
        <v>0</v>
      </c>
      <c r="O168" s="61">
        <f t="shared" si="71"/>
        <v>0</v>
      </c>
      <c r="P168" s="61">
        <f t="shared" si="71"/>
        <v>0</v>
      </c>
      <c r="Q168" s="61">
        <f t="shared" si="71"/>
        <v>0</v>
      </c>
      <c r="R168" s="61">
        <f t="shared" si="71"/>
        <v>0</v>
      </c>
      <c r="S168" s="61">
        <f t="shared" si="71"/>
        <v>0</v>
      </c>
      <c r="T168" s="61">
        <f t="shared" si="71"/>
        <v>0</v>
      </c>
      <c r="U168" s="61">
        <f t="shared" si="71"/>
        <v>0</v>
      </c>
      <c r="V168" s="61">
        <f t="shared" si="71"/>
        <v>0</v>
      </c>
      <c r="W168" s="61">
        <f t="shared" si="71"/>
        <v>0</v>
      </c>
      <c r="X168" s="61">
        <f t="shared" si="71"/>
        <v>0</v>
      </c>
      <c r="Y168" s="61">
        <f t="shared" si="71"/>
        <v>0</v>
      </c>
      <c r="Z168" s="61">
        <f t="shared" si="71"/>
        <v>0</v>
      </c>
      <c r="AA168" s="61">
        <f t="shared" si="71"/>
        <v>0</v>
      </c>
      <c r="AB168" s="61">
        <f t="shared" si="71"/>
        <v>0</v>
      </c>
      <c r="AC168" s="61">
        <f t="shared" si="71"/>
        <v>0</v>
      </c>
      <c r="AD168" s="61">
        <f t="shared" si="71"/>
        <v>0</v>
      </c>
      <c r="AE168" s="61">
        <f t="shared" si="71"/>
        <v>0</v>
      </c>
      <c r="AF168" s="61">
        <f t="shared" si="71"/>
        <v>0</v>
      </c>
      <c r="AG168" s="61">
        <f t="shared" si="71"/>
        <v>0</v>
      </c>
      <c r="AH168" s="61">
        <f t="shared" si="71"/>
        <v>0</v>
      </c>
      <c r="AI168" s="61">
        <f t="shared" ref="AI168:AN168" si="72">SUM(AI169:AI171)</f>
        <v>0</v>
      </c>
      <c r="AJ168" s="61">
        <f t="shared" si="72"/>
        <v>0</v>
      </c>
      <c r="AK168" s="61">
        <f t="shared" si="72"/>
        <v>0</v>
      </c>
      <c r="AL168" s="61">
        <f t="shared" si="72"/>
        <v>0</v>
      </c>
      <c r="AM168" s="61">
        <f t="shared" si="72"/>
        <v>0</v>
      </c>
      <c r="AN168" s="61">
        <f t="shared" si="72"/>
        <v>0</v>
      </c>
      <c r="AO168" s="61">
        <f t="shared" si="71"/>
        <v>0</v>
      </c>
      <c r="AP168" s="61">
        <f t="shared" si="71"/>
        <v>0</v>
      </c>
      <c r="AQ168" s="61"/>
    </row>
    <row r="169" spans="1:43" hidden="1" outlineLevel="1" x14ac:dyDescent="0.3">
      <c r="A169" s="21" t="s">
        <v>150</v>
      </c>
      <c r="B169" s="31" t="s">
        <v>79</v>
      </c>
      <c r="C169" s="29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F169" s="30"/>
      <c r="AG169" s="30"/>
      <c r="AH169" s="30"/>
      <c r="AI169" s="30"/>
      <c r="AJ169" s="30"/>
      <c r="AK169" s="30"/>
      <c r="AL169" s="30"/>
      <c r="AM169" s="67"/>
      <c r="AN169" s="67"/>
      <c r="AO169" s="30"/>
      <c r="AP169" s="30"/>
      <c r="AQ169" s="30"/>
    </row>
    <row r="170" spans="1:43" hidden="1" outlineLevel="1" x14ac:dyDescent="0.3">
      <c r="A170" s="21" t="s">
        <v>150</v>
      </c>
      <c r="B170" s="31" t="s">
        <v>79</v>
      </c>
      <c r="C170" s="29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F170" s="30"/>
      <c r="AG170" s="30"/>
      <c r="AH170" s="30"/>
      <c r="AI170" s="30"/>
      <c r="AJ170" s="30"/>
      <c r="AK170" s="30"/>
      <c r="AL170" s="30"/>
      <c r="AM170" s="67"/>
      <c r="AN170" s="67"/>
      <c r="AO170" s="30"/>
      <c r="AP170" s="30"/>
      <c r="AQ170" s="30"/>
    </row>
    <row r="171" spans="1:43" hidden="1" outlineLevel="1" x14ac:dyDescent="0.3">
      <c r="A171" s="21" t="s">
        <v>80</v>
      </c>
      <c r="B171" s="53" t="s">
        <v>80</v>
      </c>
      <c r="C171" s="29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F171" s="30"/>
      <c r="AG171" s="30"/>
      <c r="AH171" s="30"/>
      <c r="AI171" s="30"/>
      <c r="AJ171" s="30"/>
      <c r="AK171" s="30"/>
      <c r="AL171" s="30"/>
      <c r="AM171" s="67"/>
      <c r="AN171" s="67"/>
      <c r="AO171" s="30"/>
      <c r="AP171" s="30"/>
      <c r="AQ171" s="30"/>
    </row>
    <row r="172" spans="1:43" s="20" customFormat="1" ht="31.2" collapsed="1" x14ac:dyDescent="0.3">
      <c r="A172" s="58" t="s">
        <v>152</v>
      </c>
      <c r="B172" s="64" t="s">
        <v>153</v>
      </c>
      <c r="C172" s="61" t="s">
        <v>55</v>
      </c>
      <c r="D172" s="61"/>
      <c r="E172" s="61"/>
      <c r="F172" s="61"/>
      <c r="G172" s="61"/>
      <c r="H172" s="62">
        <f t="shared" ref="H172:AP172" si="73">SUM(H173:H183)</f>
        <v>88.130511666666678</v>
      </c>
      <c r="I172" s="62">
        <f t="shared" si="73"/>
        <v>63.278458333333333</v>
      </c>
      <c r="J172" s="63">
        <f t="shared" si="73"/>
        <v>0</v>
      </c>
      <c r="K172" s="62">
        <f t="shared" si="73"/>
        <v>88.130511666666678</v>
      </c>
      <c r="L172" s="63">
        <f t="shared" si="73"/>
        <v>0</v>
      </c>
      <c r="M172" s="63">
        <f t="shared" si="73"/>
        <v>0</v>
      </c>
      <c r="N172" s="63">
        <f t="shared" si="73"/>
        <v>0</v>
      </c>
      <c r="O172" s="62">
        <f t="shared" si="73"/>
        <v>88.130511666666678</v>
      </c>
      <c r="P172" s="62">
        <f t="shared" si="73"/>
        <v>63.272625000000005</v>
      </c>
      <c r="Q172" s="63">
        <f t="shared" si="73"/>
        <v>0</v>
      </c>
      <c r="R172" s="63">
        <f t="shared" si="73"/>
        <v>0</v>
      </c>
      <c r="S172" s="63">
        <f t="shared" si="73"/>
        <v>0</v>
      </c>
      <c r="T172" s="62">
        <f t="shared" si="73"/>
        <v>63.272625000000005</v>
      </c>
      <c r="U172" s="63">
        <f t="shared" si="73"/>
        <v>0</v>
      </c>
      <c r="V172" s="63">
        <f t="shared" si="73"/>
        <v>0</v>
      </c>
      <c r="W172" s="63">
        <f t="shared" si="73"/>
        <v>0</v>
      </c>
      <c r="X172" s="63">
        <f t="shared" si="73"/>
        <v>0</v>
      </c>
      <c r="Y172" s="63">
        <f t="shared" si="73"/>
        <v>0</v>
      </c>
      <c r="Z172" s="63">
        <f t="shared" si="73"/>
        <v>0</v>
      </c>
      <c r="AA172" s="63">
        <f t="shared" si="73"/>
        <v>0</v>
      </c>
      <c r="AB172" s="62">
        <f t="shared" si="73"/>
        <v>0</v>
      </c>
      <c r="AC172" s="62">
        <f t="shared" si="73"/>
        <v>14.283379166666668</v>
      </c>
      <c r="AD172" s="62">
        <f t="shared" si="73"/>
        <v>13.982000000000001</v>
      </c>
      <c r="AE172" s="62">
        <f t="shared" si="73"/>
        <v>14.029278333333336</v>
      </c>
      <c r="AF172" s="63">
        <f t="shared" si="73"/>
        <v>0</v>
      </c>
      <c r="AG172" s="62">
        <f t="shared" si="73"/>
        <v>15.101975833333334</v>
      </c>
      <c r="AH172" s="62">
        <f t="shared" si="73"/>
        <v>17.479579999999999</v>
      </c>
      <c r="AI172" s="62">
        <f t="shared" si="73"/>
        <v>21.36180666666667</v>
      </c>
      <c r="AJ172" s="62">
        <f t="shared" si="73"/>
        <v>0</v>
      </c>
      <c r="AK172" s="62">
        <f t="shared" si="73"/>
        <v>23.354071666666666</v>
      </c>
      <c r="AL172" s="62">
        <f t="shared" si="73"/>
        <v>0</v>
      </c>
      <c r="AM172" s="62">
        <f t="shared" si="73"/>
        <v>0</v>
      </c>
      <c r="AN172" s="62">
        <f t="shared" si="73"/>
        <v>0</v>
      </c>
      <c r="AO172" s="62">
        <f t="shared" si="73"/>
        <v>88.130511666666678</v>
      </c>
      <c r="AP172" s="62">
        <f t="shared" si="73"/>
        <v>76.177458333333334</v>
      </c>
      <c r="AQ172" s="61"/>
    </row>
    <row r="173" spans="1:43" ht="18.600000000000001" customHeight="1" outlineLevel="1" x14ac:dyDescent="0.3">
      <c r="A173" s="21" t="s">
        <v>152</v>
      </c>
      <c r="B173" s="31" t="s">
        <v>171</v>
      </c>
      <c r="C173" s="54" t="s">
        <v>172</v>
      </c>
      <c r="D173" s="23" t="s">
        <v>114</v>
      </c>
      <c r="E173" s="23">
        <f>'[1]Прил 2 с НДС'!E166</f>
        <v>2022</v>
      </c>
      <c r="F173" s="23">
        <f>'[1]Прил 2 с НДС'!F166</f>
        <v>2023</v>
      </c>
      <c r="G173" s="23">
        <v>2023</v>
      </c>
      <c r="H173" s="26">
        <v>1.4668791666666667</v>
      </c>
      <c r="I173" s="26">
        <v>0</v>
      </c>
      <c r="J173" s="25">
        <v>0</v>
      </c>
      <c r="K173" s="26">
        <f t="shared" ref="K173:K183" si="74">L173+M173+N173+O173</f>
        <v>1.4668791666666667</v>
      </c>
      <c r="L173" s="25">
        <v>0</v>
      </c>
      <c r="M173" s="25">
        <v>0</v>
      </c>
      <c r="N173" s="25">
        <v>0</v>
      </c>
      <c r="O173" s="26">
        <f t="shared" ref="O173:O183" si="75">H173</f>
        <v>1.4668791666666667</v>
      </c>
      <c r="P173" s="26">
        <f t="shared" ref="P173:P183" si="76">Q173+R173+S173+T173</f>
        <v>0</v>
      </c>
      <c r="Q173" s="25">
        <v>0</v>
      </c>
      <c r="R173" s="25">
        <v>0</v>
      </c>
      <c r="S173" s="25">
        <v>0</v>
      </c>
      <c r="T173" s="45">
        <f>'[1]Прил 2 с НДС'!K166/1.2</f>
        <v>0</v>
      </c>
      <c r="U173" s="48">
        <v>0</v>
      </c>
      <c r="V173" s="48">
        <v>0</v>
      </c>
      <c r="W173" s="48">
        <v>0</v>
      </c>
      <c r="X173" s="48">
        <v>0</v>
      </c>
      <c r="Y173" s="48"/>
      <c r="Z173" s="25"/>
      <c r="AA173" s="25">
        <v>0</v>
      </c>
      <c r="AB173" s="45"/>
      <c r="AC173" s="26">
        <v>0.79021249999999998</v>
      </c>
      <c r="AD173" s="48">
        <v>0</v>
      </c>
      <c r="AE173" s="26">
        <v>0.67666666666666675</v>
      </c>
      <c r="AF173" s="25">
        <v>0</v>
      </c>
      <c r="AG173" s="48">
        <v>0</v>
      </c>
      <c r="AH173" s="26">
        <v>0</v>
      </c>
      <c r="AI173" s="48">
        <v>0</v>
      </c>
      <c r="AJ173" s="25"/>
      <c r="AK173" s="48">
        <v>0</v>
      </c>
      <c r="AL173" s="26"/>
      <c r="AM173" s="48">
        <v>0</v>
      </c>
      <c r="AN173" s="26"/>
      <c r="AO173" s="43">
        <f t="shared" ref="AO173:AO182" si="77">AC173+AE173+AG173+AI173+AK173+AM173</f>
        <v>1.4668791666666667</v>
      </c>
      <c r="AP173" s="43">
        <f t="shared" ref="AP173:AP182" si="78">AD173+AF173+AH173+AI173+AK173+AM173</f>
        <v>0</v>
      </c>
      <c r="AQ173" s="23"/>
    </row>
    <row r="174" spans="1:43" outlineLevel="1" x14ac:dyDescent="0.3">
      <c r="A174" s="21" t="s">
        <v>152</v>
      </c>
      <c r="B174" s="31" t="s">
        <v>173</v>
      </c>
      <c r="C174" s="54" t="s">
        <v>174</v>
      </c>
      <c r="D174" s="23" t="s">
        <v>114</v>
      </c>
      <c r="E174" s="23">
        <f>'[1]Прил 2 с НДС'!E167</f>
        <v>2022</v>
      </c>
      <c r="F174" s="23">
        <f>'[1]Прил 2 с НДС'!F167</f>
        <v>2024</v>
      </c>
      <c r="G174" s="23">
        <v>0</v>
      </c>
      <c r="H174" s="26">
        <v>4.5794650000000008</v>
      </c>
      <c r="I174" s="26">
        <v>0</v>
      </c>
      <c r="J174" s="25">
        <v>0</v>
      </c>
      <c r="K174" s="26">
        <f t="shared" si="74"/>
        <v>4.5794650000000008</v>
      </c>
      <c r="L174" s="25">
        <v>0</v>
      </c>
      <c r="M174" s="25">
        <v>0</v>
      </c>
      <c r="N174" s="25">
        <v>0</v>
      </c>
      <c r="O174" s="26">
        <f t="shared" si="75"/>
        <v>4.5794650000000008</v>
      </c>
      <c r="P174" s="26">
        <f t="shared" si="76"/>
        <v>0</v>
      </c>
      <c r="Q174" s="25">
        <v>0</v>
      </c>
      <c r="R174" s="25">
        <v>0</v>
      </c>
      <c r="S174" s="25">
        <v>0</v>
      </c>
      <c r="T174" s="45">
        <f>'[1]Прил 2 с НДС'!K167/1.2</f>
        <v>0</v>
      </c>
      <c r="U174" s="48">
        <v>0</v>
      </c>
      <c r="V174" s="48">
        <v>0</v>
      </c>
      <c r="W174" s="48">
        <v>0</v>
      </c>
      <c r="X174" s="48">
        <v>0</v>
      </c>
      <c r="Y174" s="48"/>
      <c r="Z174" s="25"/>
      <c r="AA174" s="25">
        <v>0</v>
      </c>
      <c r="AB174" s="45"/>
      <c r="AC174" s="26">
        <v>1.4575000000000002</v>
      </c>
      <c r="AD174" s="48">
        <v>0</v>
      </c>
      <c r="AE174" s="26">
        <v>1.530375</v>
      </c>
      <c r="AF174" s="25">
        <v>0</v>
      </c>
      <c r="AG174" s="45">
        <v>1.5915900000000001</v>
      </c>
      <c r="AH174" s="26">
        <v>0</v>
      </c>
      <c r="AI174" s="48">
        <v>0</v>
      </c>
      <c r="AJ174" s="25"/>
      <c r="AK174" s="48">
        <v>0</v>
      </c>
      <c r="AL174" s="26"/>
      <c r="AM174" s="48">
        <v>0</v>
      </c>
      <c r="AN174" s="26"/>
      <c r="AO174" s="43">
        <f t="shared" si="77"/>
        <v>4.5794650000000008</v>
      </c>
      <c r="AP174" s="43">
        <f t="shared" si="78"/>
        <v>0</v>
      </c>
      <c r="AQ174" s="23"/>
    </row>
    <row r="175" spans="1:43" ht="18" customHeight="1" outlineLevel="1" x14ac:dyDescent="0.3">
      <c r="A175" s="21" t="s">
        <v>152</v>
      </c>
      <c r="B175" s="31" t="s">
        <v>175</v>
      </c>
      <c r="C175" s="54" t="s">
        <v>176</v>
      </c>
      <c r="D175" s="23" t="s">
        <v>114</v>
      </c>
      <c r="E175" s="23">
        <f>'[1]Прил 2 с НДС'!E168</f>
        <v>2022</v>
      </c>
      <c r="F175" s="23">
        <f>'[1]Прил 2 с НДС'!F168</f>
        <v>2025</v>
      </c>
      <c r="G175" s="23">
        <v>2025</v>
      </c>
      <c r="H175" s="26">
        <v>13.812890833333332</v>
      </c>
      <c r="I175" s="26">
        <v>7.4280333333333344</v>
      </c>
      <c r="J175" s="25">
        <v>0</v>
      </c>
      <c r="K175" s="26">
        <f>L175+M175+N175+O175</f>
        <v>13.812890833333332</v>
      </c>
      <c r="L175" s="25">
        <v>0</v>
      </c>
      <c r="M175" s="25">
        <v>0</v>
      </c>
      <c r="N175" s="25">
        <v>0</v>
      </c>
      <c r="O175" s="26">
        <f t="shared" si="75"/>
        <v>13.812890833333332</v>
      </c>
      <c r="P175" s="26">
        <f>Q175+R175+S175+T175</f>
        <v>7.4280333333333344</v>
      </c>
      <c r="Q175" s="25">
        <v>0</v>
      </c>
      <c r="R175" s="25">
        <v>0</v>
      </c>
      <c r="S175" s="25">
        <v>0</v>
      </c>
      <c r="T175" s="45">
        <f>'[1]Прил 2 с НДС'!K168/1.2</f>
        <v>7.4280333333333344</v>
      </c>
      <c r="U175" s="48">
        <v>0</v>
      </c>
      <c r="V175" s="48">
        <v>0</v>
      </c>
      <c r="W175" s="48">
        <v>0</v>
      </c>
      <c r="X175" s="48">
        <v>0</v>
      </c>
      <c r="Y175" s="48"/>
      <c r="Z175" s="25"/>
      <c r="AA175" s="25">
        <v>0</v>
      </c>
      <c r="AB175" s="45"/>
      <c r="AC175" s="26">
        <v>3.5887500000000001</v>
      </c>
      <c r="AD175" s="45">
        <v>2.4620000000000002</v>
      </c>
      <c r="AE175" s="26">
        <v>2.2609125000000003</v>
      </c>
      <c r="AF175" s="25">
        <v>0</v>
      </c>
      <c r="AG175" s="45">
        <v>4.7026950000000003</v>
      </c>
      <c r="AH175" s="26">
        <v>4.1675000000000004</v>
      </c>
      <c r="AI175" s="45">
        <v>3.2605333333333335</v>
      </c>
      <c r="AJ175" s="26"/>
      <c r="AK175" s="48">
        <v>0</v>
      </c>
      <c r="AL175" s="26"/>
      <c r="AM175" s="48">
        <v>0</v>
      </c>
      <c r="AN175" s="26"/>
      <c r="AO175" s="43">
        <f t="shared" si="77"/>
        <v>13.812890833333334</v>
      </c>
      <c r="AP175" s="43">
        <f t="shared" si="78"/>
        <v>9.8900333333333332</v>
      </c>
      <c r="AQ175" s="23"/>
    </row>
    <row r="176" spans="1:43" ht="18" customHeight="1" outlineLevel="1" x14ac:dyDescent="0.3">
      <c r="A176" s="21" t="s">
        <v>152</v>
      </c>
      <c r="B176" s="31" t="s">
        <v>177</v>
      </c>
      <c r="C176" s="54" t="s">
        <v>178</v>
      </c>
      <c r="D176" s="23" t="s">
        <v>114</v>
      </c>
      <c r="E176" s="23">
        <f>'[1]Прил 2 с НДС'!E169</f>
        <v>2022</v>
      </c>
      <c r="F176" s="23">
        <f>'[1]Прил 2 с НДС'!F169</f>
        <v>2025</v>
      </c>
      <c r="G176" s="23">
        <v>2025</v>
      </c>
      <c r="H176" s="26">
        <v>10.325571666666667</v>
      </c>
      <c r="I176" s="26">
        <v>3.7176108333333335</v>
      </c>
      <c r="J176" s="25">
        <v>0</v>
      </c>
      <c r="K176" s="26">
        <f t="shared" si="74"/>
        <v>10.325571666666667</v>
      </c>
      <c r="L176" s="25">
        <v>0</v>
      </c>
      <c r="M176" s="25">
        <v>0</v>
      </c>
      <c r="N176" s="25">
        <v>0</v>
      </c>
      <c r="O176" s="26">
        <f t="shared" si="75"/>
        <v>10.325571666666667</v>
      </c>
      <c r="P176" s="26">
        <f t="shared" si="76"/>
        <v>3.7176108333333335</v>
      </c>
      <c r="Q176" s="25">
        <v>0</v>
      </c>
      <c r="R176" s="25">
        <v>0</v>
      </c>
      <c r="S176" s="25">
        <v>0</v>
      </c>
      <c r="T176" s="45">
        <f>'[1]Прил 2 с НДС'!K169/1.2</f>
        <v>3.7176108333333335</v>
      </c>
      <c r="U176" s="48">
        <v>0</v>
      </c>
      <c r="V176" s="48">
        <v>0</v>
      </c>
      <c r="W176" s="48">
        <v>0</v>
      </c>
      <c r="X176" s="48">
        <v>0</v>
      </c>
      <c r="Y176" s="48"/>
      <c r="Z176" s="25"/>
      <c r="AA176" s="25">
        <v>0</v>
      </c>
      <c r="AB176" s="45"/>
      <c r="AC176" s="26">
        <v>2.2522500000000001</v>
      </c>
      <c r="AD176" s="45">
        <v>2.4870000000000001</v>
      </c>
      <c r="AE176" s="26">
        <v>3.9414375000000001</v>
      </c>
      <c r="AF176" s="25">
        <v>0</v>
      </c>
      <c r="AG176" s="45">
        <v>3.2792733333333337</v>
      </c>
      <c r="AH176" s="26">
        <v>2.8650000000000002</v>
      </c>
      <c r="AI176" s="45">
        <v>0.85261083333333343</v>
      </c>
      <c r="AJ176" s="26"/>
      <c r="AK176" s="48">
        <v>0</v>
      </c>
      <c r="AL176" s="26"/>
      <c r="AM176" s="48">
        <v>0</v>
      </c>
      <c r="AN176" s="26"/>
      <c r="AO176" s="43">
        <f t="shared" si="77"/>
        <v>10.325571666666667</v>
      </c>
      <c r="AP176" s="43">
        <f t="shared" si="78"/>
        <v>6.2046108333333336</v>
      </c>
      <c r="AQ176" s="23"/>
    </row>
    <row r="177" spans="1:43" ht="30.6" customHeight="1" outlineLevel="1" x14ac:dyDescent="0.3">
      <c r="A177" s="21" t="s">
        <v>152</v>
      </c>
      <c r="B177" s="31" t="s">
        <v>179</v>
      </c>
      <c r="C177" s="54" t="s">
        <v>180</v>
      </c>
      <c r="D177" s="23" t="s">
        <v>114</v>
      </c>
      <c r="E177" s="23">
        <f>'[1]Прил 2 с НДС'!E170</f>
        <v>2022</v>
      </c>
      <c r="F177" s="23">
        <f>'[1]Прил 2 с НДС'!F170</f>
        <v>2026</v>
      </c>
      <c r="G177" s="23">
        <v>2026</v>
      </c>
      <c r="H177" s="26">
        <v>45.163271666666667</v>
      </c>
      <c r="I177" s="26">
        <v>37.353567500000004</v>
      </c>
      <c r="J177" s="25">
        <v>0</v>
      </c>
      <c r="K177" s="26">
        <f t="shared" si="74"/>
        <v>45.163271666666667</v>
      </c>
      <c r="L177" s="25">
        <v>0</v>
      </c>
      <c r="M177" s="25">
        <v>0</v>
      </c>
      <c r="N177" s="25">
        <v>0</v>
      </c>
      <c r="O177" s="26">
        <f t="shared" si="75"/>
        <v>45.163271666666667</v>
      </c>
      <c r="P177" s="26">
        <f t="shared" si="76"/>
        <v>37.353567500000004</v>
      </c>
      <c r="Q177" s="25">
        <v>0</v>
      </c>
      <c r="R177" s="25">
        <v>0</v>
      </c>
      <c r="S177" s="25">
        <v>0</v>
      </c>
      <c r="T177" s="45">
        <f>'[1]Прил 2 с НДС'!K170/1.2</f>
        <v>37.353567500000004</v>
      </c>
      <c r="U177" s="48">
        <v>0</v>
      </c>
      <c r="V177" s="48">
        <v>0</v>
      </c>
      <c r="W177" s="48">
        <v>0</v>
      </c>
      <c r="X177" s="48">
        <v>0</v>
      </c>
      <c r="Y177" s="48"/>
      <c r="Z177" s="25"/>
      <c r="AA177" s="25">
        <v>0</v>
      </c>
      <c r="AB177" s="45"/>
      <c r="AC177" s="26">
        <v>5.1113333333333335</v>
      </c>
      <c r="AD177" s="45">
        <v>7.95</v>
      </c>
      <c r="AE177" s="26">
        <v>5.3157866666666669</v>
      </c>
      <c r="AF177" s="25">
        <v>0</v>
      </c>
      <c r="AG177" s="45">
        <v>5.5284175000000007</v>
      </c>
      <c r="AH177" s="26">
        <v>8.1458333333333304</v>
      </c>
      <c r="AI177" s="45">
        <v>17.248662500000002</v>
      </c>
      <c r="AJ177" s="26"/>
      <c r="AK177" s="45">
        <v>11.959071666666667</v>
      </c>
      <c r="AL177" s="26"/>
      <c r="AM177" s="48">
        <v>0</v>
      </c>
      <c r="AN177" s="26"/>
      <c r="AO177" s="43">
        <f t="shared" si="77"/>
        <v>45.163271666666667</v>
      </c>
      <c r="AP177" s="43">
        <f t="shared" si="78"/>
        <v>45.3035675</v>
      </c>
      <c r="AQ177" s="23"/>
    </row>
    <row r="178" spans="1:43" ht="35.4" customHeight="1" outlineLevel="1" x14ac:dyDescent="0.3">
      <c r="A178" s="21" t="s">
        <v>152</v>
      </c>
      <c r="B178" s="31" t="s">
        <v>181</v>
      </c>
      <c r="C178" s="54" t="s">
        <v>182</v>
      </c>
      <c r="D178" s="23" t="s">
        <v>114</v>
      </c>
      <c r="E178" s="23">
        <f>'[1]Прил 2 с НДС'!E171</f>
        <v>2026</v>
      </c>
      <c r="F178" s="23">
        <f>'[1]Прил 2 с НДС'!F171</f>
        <v>2026</v>
      </c>
      <c r="G178" s="23">
        <v>2026</v>
      </c>
      <c r="H178" s="26">
        <v>7.0000000000000009</v>
      </c>
      <c r="I178" s="26">
        <v>7.0000000000000009</v>
      </c>
      <c r="J178" s="25">
        <v>0</v>
      </c>
      <c r="K178" s="26">
        <f t="shared" si="74"/>
        <v>7.0000000000000009</v>
      </c>
      <c r="L178" s="25">
        <v>0</v>
      </c>
      <c r="M178" s="25">
        <v>0</v>
      </c>
      <c r="N178" s="25">
        <v>0</v>
      </c>
      <c r="O178" s="26">
        <f t="shared" si="75"/>
        <v>7.0000000000000009</v>
      </c>
      <c r="P178" s="26">
        <f t="shared" si="76"/>
        <v>7.0000000000000009</v>
      </c>
      <c r="Q178" s="25">
        <v>0</v>
      </c>
      <c r="R178" s="25">
        <v>0</v>
      </c>
      <c r="S178" s="25">
        <v>0</v>
      </c>
      <c r="T178" s="45">
        <f>'[1]Прил 2 с НДС'!K171/1.2</f>
        <v>7.0000000000000009</v>
      </c>
      <c r="U178" s="48">
        <v>0</v>
      </c>
      <c r="V178" s="48">
        <v>0</v>
      </c>
      <c r="W178" s="48">
        <v>0</v>
      </c>
      <c r="X178" s="48">
        <v>0</v>
      </c>
      <c r="Y178" s="48"/>
      <c r="Z178" s="25"/>
      <c r="AA178" s="25">
        <v>0</v>
      </c>
      <c r="AB178" s="45"/>
      <c r="AC178" s="25">
        <v>0</v>
      </c>
      <c r="AD178" s="48">
        <v>0</v>
      </c>
      <c r="AE178" s="25">
        <v>0</v>
      </c>
      <c r="AF178" s="25">
        <v>0</v>
      </c>
      <c r="AG178" s="48">
        <v>0</v>
      </c>
      <c r="AH178" s="26">
        <v>0</v>
      </c>
      <c r="AI178" s="48">
        <v>0</v>
      </c>
      <c r="AJ178" s="26"/>
      <c r="AK178" s="45">
        <v>7.0000000000000009</v>
      </c>
      <c r="AL178" s="26"/>
      <c r="AM178" s="48">
        <v>0</v>
      </c>
      <c r="AN178" s="26"/>
      <c r="AO178" s="43">
        <f t="shared" si="77"/>
        <v>7.0000000000000009</v>
      </c>
      <c r="AP178" s="43">
        <f t="shared" si="78"/>
        <v>7.0000000000000009</v>
      </c>
      <c r="AQ178" s="23"/>
    </row>
    <row r="179" spans="1:43" ht="29.4" customHeight="1" outlineLevel="1" x14ac:dyDescent="0.3">
      <c r="A179" s="21" t="s">
        <v>152</v>
      </c>
      <c r="B179" s="31" t="s">
        <v>183</v>
      </c>
      <c r="C179" s="54" t="s">
        <v>184</v>
      </c>
      <c r="D179" s="23" t="s">
        <v>114</v>
      </c>
      <c r="E179" s="23">
        <f>'[1]Прил 2 с НДС'!E172</f>
        <v>2026</v>
      </c>
      <c r="F179" s="23">
        <f>'[1]Прил 2 с НДС'!F172</f>
        <v>2026</v>
      </c>
      <c r="G179" s="23">
        <v>2026</v>
      </c>
      <c r="H179" s="26">
        <v>1.47</v>
      </c>
      <c r="I179" s="26">
        <v>1.47</v>
      </c>
      <c r="J179" s="25">
        <v>0</v>
      </c>
      <c r="K179" s="26">
        <f t="shared" si="74"/>
        <v>1.47</v>
      </c>
      <c r="L179" s="25">
        <v>0</v>
      </c>
      <c r="M179" s="25">
        <v>0</v>
      </c>
      <c r="N179" s="25">
        <v>0</v>
      </c>
      <c r="O179" s="26">
        <f t="shared" si="75"/>
        <v>1.47</v>
      </c>
      <c r="P179" s="26">
        <f t="shared" si="76"/>
        <v>1.47</v>
      </c>
      <c r="Q179" s="25">
        <v>0</v>
      </c>
      <c r="R179" s="25">
        <v>0</v>
      </c>
      <c r="S179" s="25">
        <v>0</v>
      </c>
      <c r="T179" s="45">
        <f>'[1]Прил 2 с НДС'!K172/1.2</f>
        <v>1.47</v>
      </c>
      <c r="U179" s="48">
        <v>0</v>
      </c>
      <c r="V179" s="48">
        <v>0</v>
      </c>
      <c r="W179" s="48">
        <v>0</v>
      </c>
      <c r="X179" s="48">
        <v>0</v>
      </c>
      <c r="Y179" s="48"/>
      <c r="Z179" s="25"/>
      <c r="AA179" s="25">
        <v>0</v>
      </c>
      <c r="AB179" s="26"/>
      <c r="AC179" s="25">
        <v>0</v>
      </c>
      <c r="AD179" s="48">
        <v>0</v>
      </c>
      <c r="AE179" s="25">
        <v>0</v>
      </c>
      <c r="AF179" s="25">
        <v>0</v>
      </c>
      <c r="AG179" s="48">
        <v>0</v>
      </c>
      <c r="AH179" s="26">
        <v>0</v>
      </c>
      <c r="AI179" s="48">
        <v>0</v>
      </c>
      <c r="AJ179" s="26"/>
      <c r="AK179" s="45">
        <v>1.47</v>
      </c>
      <c r="AL179" s="26"/>
      <c r="AM179" s="48">
        <v>0</v>
      </c>
      <c r="AN179" s="26"/>
      <c r="AO179" s="43">
        <f t="shared" si="77"/>
        <v>1.47</v>
      </c>
      <c r="AP179" s="43">
        <f t="shared" si="78"/>
        <v>1.47</v>
      </c>
      <c r="AQ179" s="24"/>
    </row>
    <row r="180" spans="1:43" ht="61.95" customHeight="1" outlineLevel="1" x14ac:dyDescent="0.3">
      <c r="A180" s="21" t="s">
        <v>152</v>
      </c>
      <c r="B180" s="31" t="s">
        <v>185</v>
      </c>
      <c r="C180" s="54" t="s">
        <v>186</v>
      </c>
      <c r="D180" s="23"/>
      <c r="E180" s="23">
        <f>'[1]Прил 2 с НДС'!E173</f>
        <v>2022</v>
      </c>
      <c r="F180" s="23">
        <f>'[1]Прил 2 с НДС'!F173</f>
        <v>2026</v>
      </c>
      <c r="G180" s="23">
        <v>2024</v>
      </c>
      <c r="H180" s="26">
        <v>4.0083333333333329</v>
      </c>
      <c r="I180" s="26">
        <v>5.0959166666666693</v>
      </c>
      <c r="J180" s="25">
        <v>0</v>
      </c>
      <c r="K180" s="26">
        <f t="shared" si="74"/>
        <v>4.0083333333333329</v>
      </c>
      <c r="L180" s="25">
        <v>0</v>
      </c>
      <c r="M180" s="25">
        <v>0</v>
      </c>
      <c r="N180" s="25">
        <v>0</v>
      </c>
      <c r="O180" s="26">
        <f t="shared" si="75"/>
        <v>4.0083333333333329</v>
      </c>
      <c r="P180" s="26">
        <f t="shared" si="76"/>
        <v>5.0900833333333368</v>
      </c>
      <c r="Q180" s="25">
        <v>0</v>
      </c>
      <c r="R180" s="25">
        <v>0</v>
      </c>
      <c r="S180" s="25">
        <v>0</v>
      </c>
      <c r="T180" s="45">
        <f>'[1]Прил 2 с НДС'!K173/1.2</f>
        <v>5.0900833333333368</v>
      </c>
      <c r="U180" s="48">
        <v>0</v>
      </c>
      <c r="V180" s="48">
        <v>0</v>
      </c>
      <c r="W180" s="48">
        <v>0</v>
      </c>
      <c r="X180" s="48">
        <v>0</v>
      </c>
      <c r="Y180" s="48"/>
      <c r="Z180" s="25"/>
      <c r="AA180" s="25">
        <v>0</v>
      </c>
      <c r="AB180" s="26"/>
      <c r="AC180" s="26">
        <v>1.0833333333333335</v>
      </c>
      <c r="AD180" s="45">
        <v>1.083</v>
      </c>
      <c r="AE180" s="25">
        <v>0</v>
      </c>
      <c r="AF180" s="25">
        <v>0</v>
      </c>
      <c r="AG180" s="48">
        <v>0</v>
      </c>
      <c r="AH180" s="26">
        <v>1.08791666666667</v>
      </c>
      <c r="AI180" s="48">
        <v>0</v>
      </c>
      <c r="AJ180" s="26"/>
      <c r="AK180" s="45">
        <v>2.9249999999999998</v>
      </c>
      <c r="AL180" s="26"/>
      <c r="AM180" s="48">
        <v>0</v>
      </c>
      <c r="AN180" s="26"/>
      <c r="AO180" s="43">
        <f t="shared" si="77"/>
        <v>4.0083333333333329</v>
      </c>
      <c r="AP180" s="43">
        <f t="shared" si="78"/>
        <v>5.0959166666666693</v>
      </c>
      <c r="AQ180" s="56" t="str">
        <f>'[1]Прил 2 с НДС'!CQ173</f>
        <v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v>
      </c>
    </row>
    <row r="181" spans="1:43" ht="34.950000000000003" customHeight="1" outlineLevel="1" x14ac:dyDescent="0.3">
      <c r="A181" s="21" t="s">
        <v>152</v>
      </c>
      <c r="B181" s="31" t="s">
        <v>187</v>
      </c>
      <c r="C181" s="54" t="s">
        <v>188</v>
      </c>
      <c r="D181" s="23"/>
      <c r="E181" s="23">
        <f>'[1]Прил 2 с НДС'!E174</f>
        <v>2023</v>
      </c>
      <c r="F181" s="23">
        <f>'[1]Прил 2 с НДС'!F174</f>
        <v>2023</v>
      </c>
      <c r="G181" s="23">
        <v>2023</v>
      </c>
      <c r="H181" s="26">
        <v>5.4100000000000009E-2</v>
      </c>
      <c r="I181" s="26">
        <v>0</v>
      </c>
      <c r="J181" s="25">
        <v>0</v>
      </c>
      <c r="K181" s="26">
        <f t="shared" si="74"/>
        <v>5.4100000000000009E-2</v>
      </c>
      <c r="L181" s="25">
        <v>0</v>
      </c>
      <c r="M181" s="25">
        <v>0</v>
      </c>
      <c r="N181" s="25">
        <v>0</v>
      </c>
      <c r="O181" s="26">
        <f t="shared" si="75"/>
        <v>5.4100000000000009E-2</v>
      </c>
      <c r="P181" s="26">
        <f t="shared" si="76"/>
        <v>0</v>
      </c>
      <c r="Q181" s="25">
        <v>0</v>
      </c>
      <c r="R181" s="25">
        <v>0</v>
      </c>
      <c r="S181" s="25">
        <v>0</v>
      </c>
      <c r="T181" s="45">
        <f>'[1]Прил 2 с НДС'!K174/1.2</f>
        <v>0</v>
      </c>
      <c r="U181" s="48">
        <v>0</v>
      </c>
      <c r="V181" s="48">
        <v>0</v>
      </c>
      <c r="W181" s="48">
        <v>0</v>
      </c>
      <c r="X181" s="48">
        <v>0</v>
      </c>
      <c r="Y181" s="48"/>
      <c r="Z181" s="25"/>
      <c r="AA181" s="25">
        <v>0</v>
      </c>
      <c r="AB181" s="26"/>
      <c r="AC181" s="25">
        <v>0</v>
      </c>
      <c r="AD181" s="48">
        <v>0</v>
      </c>
      <c r="AE181" s="26">
        <v>5.4100000000000009E-2</v>
      </c>
      <c r="AF181" s="25">
        <v>0</v>
      </c>
      <c r="AG181" s="48">
        <v>0</v>
      </c>
      <c r="AH181" s="26">
        <v>0</v>
      </c>
      <c r="AI181" s="48">
        <v>0</v>
      </c>
      <c r="AJ181" s="25"/>
      <c r="AK181" s="48">
        <v>0</v>
      </c>
      <c r="AL181" s="26"/>
      <c r="AM181" s="48">
        <v>0</v>
      </c>
      <c r="AN181" s="26"/>
      <c r="AO181" s="43">
        <f t="shared" si="77"/>
        <v>5.4100000000000009E-2</v>
      </c>
      <c r="AP181" s="43">
        <f t="shared" si="78"/>
        <v>0</v>
      </c>
      <c r="AQ181" s="23"/>
    </row>
    <row r="182" spans="1:43" ht="34.950000000000003" customHeight="1" outlineLevel="1" x14ac:dyDescent="0.3">
      <c r="A182" s="21" t="s">
        <v>152</v>
      </c>
      <c r="B182" s="31" t="s">
        <v>189</v>
      </c>
      <c r="C182" s="54" t="s">
        <v>190</v>
      </c>
      <c r="D182" s="23"/>
      <c r="E182" s="23">
        <v>2023</v>
      </c>
      <c r="F182" s="23">
        <v>2023</v>
      </c>
      <c r="G182" s="23">
        <v>2023</v>
      </c>
      <c r="H182" s="26">
        <v>0.25</v>
      </c>
      <c r="I182" s="26">
        <v>0</v>
      </c>
      <c r="J182" s="25">
        <v>0</v>
      </c>
      <c r="K182" s="26">
        <f t="shared" si="74"/>
        <v>0.25</v>
      </c>
      <c r="L182" s="25">
        <v>0</v>
      </c>
      <c r="M182" s="25">
        <v>0</v>
      </c>
      <c r="N182" s="25">
        <v>0</v>
      </c>
      <c r="O182" s="26">
        <f t="shared" si="75"/>
        <v>0.25</v>
      </c>
      <c r="P182" s="26">
        <f t="shared" si="76"/>
        <v>0</v>
      </c>
      <c r="Q182" s="25">
        <v>0</v>
      </c>
      <c r="R182" s="25">
        <v>0</v>
      </c>
      <c r="S182" s="25">
        <v>0</v>
      </c>
      <c r="T182" s="45">
        <f>'[1]Прил 2 с НДС'!K175/1.2</f>
        <v>0</v>
      </c>
      <c r="U182" s="48"/>
      <c r="V182" s="48"/>
      <c r="W182" s="48"/>
      <c r="X182" s="48"/>
      <c r="Y182" s="48"/>
      <c r="Z182" s="25"/>
      <c r="AA182" s="25"/>
      <c r="AB182" s="26"/>
      <c r="AC182" s="25">
        <v>0</v>
      </c>
      <c r="AD182" s="48">
        <v>0</v>
      </c>
      <c r="AE182" s="26">
        <v>0.25</v>
      </c>
      <c r="AF182" s="25">
        <v>0</v>
      </c>
      <c r="AG182" s="48">
        <v>0</v>
      </c>
      <c r="AH182" s="26">
        <v>0</v>
      </c>
      <c r="AI182" s="48">
        <v>0</v>
      </c>
      <c r="AJ182" s="25"/>
      <c r="AK182" s="48">
        <v>0</v>
      </c>
      <c r="AL182" s="26"/>
      <c r="AM182" s="48">
        <v>0</v>
      </c>
      <c r="AN182" s="26"/>
      <c r="AO182" s="43">
        <f t="shared" si="77"/>
        <v>0.25</v>
      </c>
      <c r="AP182" s="43">
        <f t="shared" si="78"/>
        <v>0</v>
      </c>
      <c r="AQ182" s="23"/>
    </row>
    <row r="183" spans="1:43" ht="78.599999999999994" customHeight="1" outlineLevel="1" x14ac:dyDescent="0.3">
      <c r="A183" s="21" t="s">
        <v>152</v>
      </c>
      <c r="B183" s="31" t="s">
        <v>191</v>
      </c>
      <c r="C183" s="54" t="s">
        <v>192</v>
      </c>
      <c r="D183" s="23"/>
      <c r="E183" s="23">
        <v>2024</v>
      </c>
      <c r="F183" s="23" t="s">
        <v>114</v>
      </c>
      <c r="G183" s="23">
        <v>2024</v>
      </c>
      <c r="H183" s="26">
        <v>0</v>
      </c>
      <c r="I183" s="26">
        <v>1.21333</v>
      </c>
      <c r="J183" s="25">
        <v>0</v>
      </c>
      <c r="K183" s="26">
        <f t="shared" si="74"/>
        <v>0</v>
      </c>
      <c r="L183" s="25">
        <v>0</v>
      </c>
      <c r="M183" s="25">
        <v>0</v>
      </c>
      <c r="N183" s="25">
        <v>0</v>
      </c>
      <c r="O183" s="26">
        <f t="shared" si="75"/>
        <v>0</v>
      </c>
      <c r="P183" s="26">
        <f t="shared" si="76"/>
        <v>1.21333</v>
      </c>
      <c r="Q183" s="25">
        <v>0</v>
      </c>
      <c r="R183" s="25">
        <v>0</v>
      </c>
      <c r="S183" s="25">
        <v>0</v>
      </c>
      <c r="T183" s="45">
        <f>'[1]Прил 2 с НДС'!K176/1.2</f>
        <v>1.21333</v>
      </c>
      <c r="U183" s="48"/>
      <c r="V183" s="48"/>
      <c r="W183" s="48"/>
      <c r="X183" s="48"/>
      <c r="Y183" s="48"/>
      <c r="Z183" s="25"/>
      <c r="AA183" s="25"/>
      <c r="AB183" s="26"/>
      <c r="AC183" s="25">
        <v>0</v>
      </c>
      <c r="AD183" s="48">
        <v>0</v>
      </c>
      <c r="AE183" s="26">
        <v>0</v>
      </c>
      <c r="AF183" s="25">
        <v>0</v>
      </c>
      <c r="AG183" s="48">
        <v>0</v>
      </c>
      <c r="AH183" s="26">
        <v>1.21333</v>
      </c>
      <c r="AI183" s="48">
        <v>0</v>
      </c>
      <c r="AJ183" s="25"/>
      <c r="AK183" s="48">
        <v>0</v>
      </c>
      <c r="AL183" s="26"/>
      <c r="AM183" s="48">
        <v>0</v>
      </c>
      <c r="AN183" s="26"/>
      <c r="AO183" s="43">
        <f>AC183+AE183+AG183+AI183+AK183+AM183</f>
        <v>0</v>
      </c>
      <c r="AP183" s="43">
        <f>AD183+AF183+AH183+AI183+AK183+AM183</f>
        <v>1.21333</v>
      </c>
      <c r="AQ183" s="57" t="str">
        <f>'[1]Прил 2 с НДС'!CQ176</f>
        <v>Проведение проверок потребителей физических и юридических лиц с использованием эталонных электроизме-рительных приборов с целью точных измерений.</v>
      </c>
    </row>
    <row r="184" spans="1:43" ht="16.95" customHeight="1" x14ac:dyDescent="0.3"/>
    <row r="186" spans="1:43" hidden="1" x14ac:dyDescent="0.3">
      <c r="B186" s="3" t="s">
        <v>154</v>
      </c>
      <c r="V186" s="1" t="s">
        <v>155</v>
      </c>
    </row>
    <row r="187" spans="1:43" hidden="1" x14ac:dyDescent="0.3"/>
    <row r="188" spans="1:43" hidden="1" x14ac:dyDescent="0.3">
      <c r="B188" s="3" t="s">
        <v>156</v>
      </c>
      <c r="V188" s="1" t="s">
        <v>157</v>
      </c>
    </row>
    <row r="189" spans="1:43" hidden="1" x14ac:dyDescent="0.3"/>
    <row r="190" spans="1:43" hidden="1" x14ac:dyDescent="0.3">
      <c r="B190" s="3" t="str">
        <f>'[1]Прил 1_2022г'!B177</f>
        <v>Начальник  УТЭ</v>
      </c>
      <c r="V190" s="1" t="str">
        <f>'[1]Прил 1_2022г'!L177</f>
        <v>И.Г. Самойлов</v>
      </c>
    </row>
  </sheetData>
  <mergeCells count="32">
    <mergeCell ref="U14:Z14"/>
    <mergeCell ref="AA14:AB15"/>
    <mergeCell ref="AQ14:AQ16"/>
    <mergeCell ref="AC15:AD15"/>
    <mergeCell ref="AE15:AF15"/>
    <mergeCell ref="AG15:AH15"/>
    <mergeCell ref="AI15:AJ15"/>
    <mergeCell ref="AC14:AP14"/>
    <mergeCell ref="AK15:AL15"/>
    <mergeCell ref="AO15:AO16"/>
    <mergeCell ref="AM15:AN15"/>
    <mergeCell ref="P15:T15"/>
    <mergeCell ref="U15:V15"/>
    <mergeCell ref="W15:X15"/>
    <mergeCell ref="Y15:Z15"/>
    <mergeCell ref="AP15:AP16"/>
    <mergeCell ref="F14:G15"/>
    <mergeCell ref="A4:AQ4"/>
    <mergeCell ref="A6:AQ6"/>
    <mergeCell ref="A7:AQ7"/>
    <mergeCell ref="A9:AQ9"/>
    <mergeCell ref="A12:AQ12"/>
    <mergeCell ref="A13:AP13"/>
    <mergeCell ref="A14:A16"/>
    <mergeCell ref="B14:B16"/>
    <mergeCell ref="C14:C16"/>
    <mergeCell ref="D14:D16"/>
    <mergeCell ref="E14:E16"/>
    <mergeCell ref="H14:I15"/>
    <mergeCell ref="J14:J16"/>
    <mergeCell ref="K14:T14"/>
    <mergeCell ref="K15:O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2024-05-29T05:19:28Z</dcterms:created>
  <dcterms:modified xsi:type="dcterms:W3CDTF">2024-09-09T08:19:49Z</dcterms:modified>
</cp:coreProperties>
</file>