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10164"/>
  </bookViews>
  <sheets>
    <sheet name="Прил 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2" i="1" l="1"/>
  <c r="K91" i="1"/>
  <c r="K90" i="1"/>
  <c r="K89" i="1"/>
  <c r="K88" i="1"/>
  <c r="K87" i="1"/>
  <c r="K86" i="1" s="1"/>
  <c r="U92" i="1"/>
  <c r="U91" i="1"/>
  <c r="U90" i="1"/>
  <c r="U89" i="1"/>
  <c r="U88" i="1"/>
  <c r="U87" i="1"/>
  <c r="BK92" i="1"/>
  <c r="CY92" i="1" s="1"/>
  <c r="BK91" i="1"/>
  <c r="CY91" i="1" s="1"/>
  <c r="BK90" i="1"/>
  <c r="BH90" i="1" s="1"/>
  <c r="CV90" i="1" s="1"/>
  <c r="BK88" i="1"/>
  <c r="CY88" i="1" s="1"/>
  <c r="BK89" i="1"/>
  <c r="CY89" i="1" s="1"/>
  <c r="BK87" i="1"/>
  <c r="CW86" i="1"/>
  <c r="CX86" i="1"/>
  <c r="U86" i="1" l="1"/>
  <c r="BH88" i="1"/>
  <c r="CV88" i="1" s="1"/>
  <c r="CY90" i="1"/>
  <c r="BH92" i="1"/>
  <c r="CV92" i="1" s="1"/>
  <c r="BH89" i="1"/>
  <c r="CV89" i="1" s="1"/>
  <c r="BK86" i="1"/>
  <c r="BH91" i="1"/>
  <c r="CV91" i="1" s="1"/>
  <c r="CY87" i="1"/>
  <c r="CY86" i="1" s="1"/>
  <c r="BH87" i="1"/>
  <c r="BH86" i="1" l="1"/>
  <c r="CV87" i="1"/>
  <c r="CV86" i="1" s="1"/>
  <c r="T91" i="1" l="1"/>
  <c r="T90" i="1" l="1"/>
  <c r="T92" i="1"/>
  <c r="T89" i="1"/>
  <c r="CG171" i="1" l="1"/>
  <c r="CG172" i="1"/>
  <c r="CG173" i="1"/>
  <c r="CG174" i="1"/>
  <c r="CG175" i="1"/>
  <c r="CZ177" i="1" l="1"/>
  <c r="CX177" i="1"/>
  <c r="CW177" i="1"/>
  <c r="CU177" i="1"/>
  <c r="CT177" i="1"/>
  <c r="CS177" i="1"/>
  <c r="CR177" i="1"/>
  <c r="CZ176" i="1"/>
  <c r="CY176" i="1"/>
  <c r="CX176" i="1"/>
  <c r="CW176" i="1"/>
  <c r="CU176" i="1"/>
  <c r="CS176" i="1"/>
  <c r="CR176" i="1"/>
  <c r="CZ175" i="1"/>
  <c r="CY175" i="1"/>
  <c r="CX175" i="1"/>
  <c r="CW175" i="1"/>
  <c r="CU175" i="1"/>
  <c r="CS175" i="1"/>
  <c r="CR175" i="1"/>
  <c r="CZ174" i="1"/>
  <c r="CX174" i="1"/>
  <c r="CW174" i="1"/>
  <c r="CU174" i="1"/>
  <c r="CT174" i="1"/>
  <c r="CS174" i="1"/>
  <c r="CR174" i="1"/>
  <c r="CZ173" i="1"/>
  <c r="CY173" i="1"/>
  <c r="CX173" i="1"/>
  <c r="CW173" i="1"/>
  <c r="CU173" i="1"/>
  <c r="CT173" i="1"/>
  <c r="CS173" i="1"/>
  <c r="CR173" i="1"/>
  <c r="CZ172" i="1"/>
  <c r="CY172" i="1"/>
  <c r="CX172" i="1"/>
  <c r="CW172" i="1"/>
  <c r="CU172" i="1"/>
  <c r="CT172" i="1"/>
  <c r="CS172" i="1"/>
  <c r="CR172" i="1"/>
  <c r="CZ171" i="1"/>
  <c r="CX171" i="1"/>
  <c r="CW171" i="1"/>
  <c r="CU171" i="1"/>
  <c r="CS171" i="1"/>
  <c r="CR171" i="1"/>
  <c r="CZ170" i="1"/>
  <c r="CX170" i="1"/>
  <c r="CW170" i="1"/>
  <c r="CU170" i="1"/>
  <c r="CS170" i="1"/>
  <c r="CR170" i="1"/>
  <c r="CZ169" i="1"/>
  <c r="CX169" i="1"/>
  <c r="CW169" i="1"/>
  <c r="CU169" i="1"/>
  <c r="CS169" i="1"/>
  <c r="CR169" i="1"/>
  <c r="CZ168" i="1"/>
  <c r="CY168" i="1"/>
  <c r="CX168" i="1"/>
  <c r="CW168" i="1"/>
  <c r="CU168" i="1"/>
  <c r="CS168" i="1"/>
  <c r="CR168" i="1"/>
  <c r="CZ167" i="1"/>
  <c r="CY167" i="1"/>
  <c r="CX167" i="1"/>
  <c r="CW167" i="1"/>
  <c r="CU167" i="1"/>
  <c r="CS167" i="1"/>
  <c r="CR167" i="1"/>
  <c r="CZ160" i="1"/>
  <c r="CY160" i="1"/>
  <c r="CX160" i="1"/>
  <c r="CW160" i="1"/>
  <c r="CU160" i="1"/>
  <c r="CS160" i="1"/>
  <c r="CR160" i="1"/>
  <c r="CZ107" i="1"/>
  <c r="CX107" i="1"/>
  <c r="CW107" i="1"/>
  <c r="CU107" i="1"/>
  <c r="CS107" i="1"/>
  <c r="CR107" i="1"/>
  <c r="CZ100" i="1"/>
  <c r="CY100" i="1"/>
  <c r="CX100" i="1"/>
  <c r="CW100" i="1"/>
  <c r="CU100" i="1"/>
  <c r="CT100" i="1"/>
  <c r="CS100" i="1"/>
  <c r="CR100" i="1"/>
  <c r="CZ99" i="1"/>
  <c r="CY99" i="1"/>
  <c r="CX99" i="1"/>
  <c r="CW99" i="1"/>
  <c r="CU99" i="1"/>
  <c r="CT99" i="1"/>
  <c r="CS99" i="1"/>
  <c r="CR99" i="1"/>
  <c r="CZ98" i="1"/>
  <c r="CY98" i="1"/>
  <c r="CX98" i="1"/>
  <c r="CW98" i="1"/>
  <c r="CU98" i="1"/>
  <c r="CT98" i="1"/>
  <c r="CS98" i="1"/>
  <c r="CR98" i="1"/>
  <c r="CZ97" i="1"/>
  <c r="CY97" i="1"/>
  <c r="CX97" i="1"/>
  <c r="CW97" i="1"/>
  <c r="CU97" i="1"/>
  <c r="CT97" i="1"/>
  <c r="CS97" i="1"/>
  <c r="CR97" i="1"/>
  <c r="CZ96" i="1"/>
  <c r="CY96" i="1"/>
  <c r="CX96" i="1"/>
  <c r="CW96" i="1"/>
  <c r="CU96" i="1"/>
  <c r="CT96" i="1"/>
  <c r="CS96" i="1"/>
  <c r="CR96" i="1"/>
  <c r="CZ95" i="1"/>
  <c r="CX95" i="1"/>
  <c r="CW95" i="1"/>
  <c r="CU95" i="1"/>
  <c r="CS95" i="1"/>
  <c r="CR95" i="1"/>
  <c r="CZ94" i="1"/>
  <c r="CY94" i="1"/>
  <c r="CX94" i="1"/>
  <c r="CW94" i="1"/>
  <c r="CU94" i="1"/>
  <c r="CS94" i="1"/>
  <c r="CR94" i="1"/>
  <c r="CZ93" i="1"/>
  <c r="CY93" i="1"/>
  <c r="CX93" i="1"/>
  <c r="CW93" i="1"/>
  <c r="CU93" i="1"/>
  <c r="CR93" i="1"/>
  <c r="CS93" i="1"/>
  <c r="CG107" i="1"/>
  <c r="BY27" i="1"/>
  <c r="BY19" i="1" s="1"/>
  <c r="BZ27" i="1"/>
  <c r="BZ19" i="1" s="1"/>
  <c r="CA27" i="1"/>
  <c r="CA19" i="1" s="1"/>
  <c r="BY82" i="1"/>
  <c r="BZ82" i="1"/>
  <c r="CA82" i="1"/>
  <c r="BY86" i="1"/>
  <c r="BZ86" i="1"/>
  <c r="CA86" i="1"/>
  <c r="BZ81" i="1" l="1"/>
  <c r="BY81" i="1"/>
  <c r="CA81" i="1"/>
  <c r="CG177" i="1"/>
  <c r="CG176" i="1"/>
  <c r="CG170" i="1"/>
  <c r="CG169" i="1"/>
  <c r="CG168" i="1"/>
  <c r="CG167" i="1"/>
  <c r="CP166" i="1"/>
  <c r="CO166" i="1"/>
  <c r="CO24" i="1" s="1"/>
  <c r="CN166" i="1"/>
  <c r="CN24" i="1" s="1"/>
  <c r="CM166" i="1"/>
  <c r="CL166" i="1"/>
  <c r="CK166" i="1"/>
  <c r="CK24" i="1" s="1"/>
  <c r="CJ166" i="1"/>
  <c r="CJ24" i="1" s="1"/>
  <c r="CI166" i="1"/>
  <c r="CH166" i="1"/>
  <c r="CP162" i="1"/>
  <c r="CP23" i="1" s="1"/>
  <c r="CO162" i="1"/>
  <c r="CO23" i="1" s="1"/>
  <c r="CN162" i="1"/>
  <c r="CM162" i="1"/>
  <c r="CL162" i="1"/>
  <c r="CL23" i="1" s="1"/>
  <c r="CK162" i="1"/>
  <c r="CK23" i="1" s="1"/>
  <c r="CJ162" i="1"/>
  <c r="CI162" i="1"/>
  <c r="CH162" i="1"/>
  <c r="CH23" i="1" s="1"/>
  <c r="CG162" i="1"/>
  <c r="CG23" i="1" s="1"/>
  <c r="CG160" i="1"/>
  <c r="CP159" i="1"/>
  <c r="CO159" i="1"/>
  <c r="CO22" i="1" s="1"/>
  <c r="CN159" i="1"/>
  <c r="CN22" i="1" s="1"/>
  <c r="CM159" i="1"/>
  <c r="CL159" i="1"/>
  <c r="CK159" i="1"/>
  <c r="CK22" i="1" s="1"/>
  <c r="CJ159" i="1"/>
  <c r="CJ22" i="1" s="1"/>
  <c r="CI159" i="1"/>
  <c r="CH159" i="1"/>
  <c r="CG159" i="1"/>
  <c r="CG22" i="1" s="1"/>
  <c r="CP150" i="1"/>
  <c r="CP21" i="1" s="1"/>
  <c r="CO150" i="1"/>
  <c r="CN150" i="1"/>
  <c r="CM150" i="1"/>
  <c r="CM21" i="1" s="1"/>
  <c r="CL150" i="1"/>
  <c r="CL21" i="1" s="1"/>
  <c r="CK150" i="1"/>
  <c r="CJ150" i="1"/>
  <c r="CI150" i="1"/>
  <c r="CI21" i="1" s="1"/>
  <c r="CH150" i="1"/>
  <c r="CH21" i="1" s="1"/>
  <c r="CG150" i="1"/>
  <c r="CP146" i="1"/>
  <c r="CO146" i="1"/>
  <c r="CN146" i="1"/>
  <c r="CM146" i="1"/>
  <c r="CL146" i="1"/>
  <c r="CK146" i="1"/>
  <c r="CJ146" i="1"/>
  <c r="CJ141" i="1" s="1"/>
  <c r="CI146" i="1"/>
  <c r="CH146" i="1"/>
  <c r="CG146" i="1"/>
  <c r="CG141" i="1" s="1"/>
  <c r="CP142" i="1"/>
  <c r="CP141" i="1" s="1"/>
  <c r="CO142" i="1"/>
  <c r="CN142" i="1"/>
  <c r="CM142" i="1"/>
  <c r="CM141" i="1" s="1"/>
  <c r="CL142" i="1"/>
  <c r="CL141" i="1" s="1"/>
  <c r="CK142" i="1"/>
  <c r="CJ142" i="1"/>
  <c r="CI142" i="1"/>
  <c r="CI141" i="1" s="1"/>
  <c r="CH142" i="1"/>
  <c r="CH141" i="1" s="1"/>
  <c r="CG142" i="1"/>
  <c r="CP137" i="1"/>
  <c r="CO137" i="1"/>
  <c r="CN137" i="1"/>
  <c r="CM137" i="1"/>
  <c r="CL137" i="1"/>
  <c r="CK137" i="1"/>
  <c r="CJ137" i="1"/>
  <c r="CI137" i="1"/>
  <c r="CH137" i="1"/>
  <c r="CG137" i="1"/>
  <c r="CP133" i="1"/>
  <c r="CO133" i="1"/>
  <c r="CN133" i="1"/>
  <c r="CM133" i="1"/>
  <c r="CL133" i="1"/>
  <c r="CK133" i="1"/>
  <c r="CJ133" i="1"/>
  <c r="CI133" i="1"/>
  <c r="CH133" i="1"/>
  <c r="CG133" i="1"/>
  <c r="CP129" i="1"/>
  <c r="CO129" i="1"/>
  <c r="CN129" i="1"/>
  <c r="CM129" i="1"/>
  <c r="CL129" i="1"/>
  <c r="CK129" i="1"/>
  <c r="CJ129" i="1"/>
  <c r="CI129" i="1"/>
  <c r="CH129" i="1"/>
  <c r="CG129" i="1"/>
  <c r="CP122" i="1"/>
  <c r="CO122" i="1"/>
  <c r="CN122" i="1"/>
  <c r="CM122" i="1"/>
  <c r="CL122" i="1"/>
  <c r="CK122" i="1"/>
  <c r="CJ122" i="1"/>
  <c r="CI122" i="1"/>
  <c r="CH122" i="1"/>
  <c r="CG122" i="1"/>
  <c r="CP118" i="1"/>
  <c r="CO118" i="1"/>
  <c r="CN118" i="1"/>
  <c r="CM118" i="1"/>
  <c r="CL118" i="1"/>
  <c r="CK118" i="1"/>
  <c r="CJ118" i="1"/>
  <c r="CI118" i="1"/>
  <c r="CH118" i="1"/>
  <c r="CG118" i="1"/>
  <c r="CP114" i="1"/>
  <c r="CP105" i="1" s="1"/>
  <c r="CO114" i="1"/>
  <c r="CN114" i="1"/>
  <c r="CM114" i="1"/>
  <c r="CL114" i="1"/>
  <c r="CK114" i="1"/>
  <c r="CJ114" i="1"/>
  <c r="CI114" i="1"/>
  <c r="CH114" i="1"/>
  <c r="CG114" i="1"/>
  <c r="CP110" i="1"/>
  <c r="CO110" i="1"/>
  <c r="CN110" i="1"/>
  <c r="CM110" i="1"/>
  <c r="CL110" i="1"/>
  <c r="CK110" i="1"/>
  <c r="CJ110" i="1"/>
  <c r="CI110" i="1"/>
  <c r="CH110" i="1"/>
  <c r="CG110" i="1"/>
  <c r="CG106" i="1"/>
  <c r="CP106" i="1"/>
  <c r="CO106" i="1"/>
  <c r="CN106" i="1"/>
  <c r="CM106" i="1"/>
  <c r="CL106" i="1"/>
  <c r="CK106" i="1"/>
  <c r="CJ106" i="1"/>
  <c r="CI106" i="1"/>
  <c r="CH106" i="1"/>
  <c r="CP101" i="1"/>
  <c r="CO101" i="1"/>
  <c r="CN101" i="1"/>
  <c r="CM101" i="1"/>
  <c r="CL101" i="1"/>
  <c r="CK101" i="1"/>
  <c r="CJ101" i="1"/>
  <c r="CI101" i="1"/>
  <c r="CH101" i="1"/>
  <c r="CG101" i="1"/>
  <c r="CG100" i="1"/>
  <c r="CG99" i="1"/>
  <c r="CG98" i="1"/>
  <c r="CG97" i="1"/>
  <c r="CG96" i="1"/>
  <c r="CG95" i="1"/>
  <c r="CG94" i="1"/>
  <c r="CG93" i="1"/>
  <c r="CP86" i="1"/>
  <c r="CO86" i="1"/>
  <c r="CN86" i="1"/>
  <c r="CM86" i="1"/>
  <c r="CL86" i="1"/>
  <c r="CK86" i="1"/>
  <c r="CJ86" i="1"/>
  <c r="CI86" i="1"/>
  <c r="CH86" i="1"/>
  <c r="CG86" i="1"/>
  <c r="CP82" i="1"/>
  <c r="CO82" i="1"/>
  <c r="CN82" i="1"/>
  <c r="CM82" i="1"/>
  <c r="CL82" i="1"/>
  <c r="CK82" i="1"/>
  <c r="CJ82" i="1"/>
  <c r="CI82" i="1"/>
  <c r="CH82" i="1"/>
  <c r="CG82" i="1"/>
  <c r="CP27" i="1"/>
  <c r="CP19" i="1" s="1"/>
  <c r="CO27" i="1"/>
  <c r="CO19" i="1" s="1"/>
  <c r="CN27" i="1"/>
  <c r="CN19" i="1" s="1"/>
  <c r="CM27" i="1"/>
  <c r="CM19" i="1" s="1"/>
  <c r="CL27" i="1"/>
  <c r="CL19" i="1" s="1"/>
  <c r="CK27" i="1"/>
  <c r="CK19" i="1" s="1"/>
  <c r="CJ27" i="1"/>
  <c r="CJ19" i="1" s="1"/>
  <c r="CI27" i="1"/>
  <c r="CI19" i="1" s="1"/>
  <c r="CH27" i="1"/>
  <c r="CH19" i="1" s="1"/>
  <c r="CG27" i="1"/>
  <c r="CG19" i="1" s="1"/>
  <c r="CP24" i="1"/>
  <c r="CM24" i="1"/>
  <c r="CL24" i="1"/>
  <c r="CI24" i="1"/>
  <c r="CH24" i="1"/>
  <c r="CN23" i="1"/>
  <c r="CM23" i="1"/>
  <c r="CJ23" i="1"/>
  <c r="CI23" i="1"/>
  <c r="CP22" i="1"/>
  <c r="CM22" i="1"/>
  <c r="CL22" i="1"/>
  <c r="CI22" i="1"/>
  <c r="CH22" i="1"/>
  <c r="CO21" i="1"/>
  <c r="CN21" i="1"/>
  <c r="CK21" i="1"/>
  <c r="CJ21" i="1"/>
  <c r="CG21" i="1"/>
  <c r="CO141" i="1" l="1"/>
  <c r="CH81" i="1"/>
  <c r="CP81" i="1"/>
  <c r="CN81" i="1"/>
  <c r="CN80" i="1" s="1"/>
  <c r="CN20" i="1" s="1"/>
  <c r="CN18" i="1" s="1"/>
  <c r="CI81" i="1"/>
  <c r="CM81" i="1"/>
  <c r="CH105" i="1"/>
  <c r="CH80" i="1" s="1"/>
  <c r="CH20" i="1" s="1"/>
  <c r="CH18" i="1" s="1"/>
  <c r="CL105" i="1"/>
  <c r="CO105" i="1"/>
  <c r="CN141" i="1"/>
  <c r="CO81" i="1"/>
  <c r="CK141" i="1"/>
  <c r="CJ81" i="1"/>
  <c r="CG81" i="1"/>
  <c r="CK81" i="1"/>
  <c r="CJ105" i="1"/>
  <c r="CN105" i="1"/>
  <c r="CK105" i="1"/>
  <c r="CL81" i="1"/>
  <c r="CP80" i="1"/>
  <c r="CP20" i="1" s="1"/>
  <c r="CP18" i="1" s="1"/>
  <c r="CI105" i="1"/>
  <c r="CM105" i="1"/>
  <c r="CM80" i="1" s="1"/>
  <c r="CM20" i="1" s="1"/>
  <c r="CM18" i="1" s="1"/>
  <c r="CG105" i="1"/>
  <c r="CG166" i="1"/>
  <c r="CG24" i="1" s="1"/>
  <c r="Y187" i="1"/>
  <c r="B187" i="1"/>
  <c r="BW177" i="1"/>
  <c r="BM177" i="1"/>
  <c r="BK177" i="1"/>
  <c r="CY177" i="1" s="1"/>
  <c r="BC177" i="1"/>
  <c r="AS177" i="1"/>
  <c r="AN177" i="1"/>
  <c r="AI177" i="1"/>
  <c r="T177" i="1"/>
  <c r="BW176" i="1"/>
  <c r="BM176" i="1"/>
  <c r="BH176" i="1"/>
  <c r="BC176" i="1"/>
  <c r="AV176" i="1"/>
  <c r="CT176" i="1" s="1"/>
  <c r="AN176" i="1"/>
  <c r="AI176" i="1"/>
  <c r="Y176" i="1"/>
  <c r="T176" i="1"/>
  <c r="BW175" i="1"/>
  <c r="BM175" i="1"/>
  <c r="BH175" i="1"/>
  <c r="BC175" i="1"/>
  <c r="AV175" i="1"/>
  <c r="CT175" i="1" s="1"/>
  <c r="AN175" i="1"/>
  <c r="AI175" i="1"/>
  <c r="Y175" i="1"/>
  <c r="T175" i="1"/>
  <c r="BW174" i="1"/>
  <c r="BM174" i="1"/>
  <c r="BK174" i="1"/>
  <c r="CY174" i="1" s="1"/>
  <c r="BC174" i="1"/>
  <c r="AS174" i="1"/>
  <c r="AN174" i="1"/>
  <c r="AI174" i="1"/>
  <c r="Y174" i="1"/>
  <c r="T174" i="1"/>
  <c r="BW173" i="1"/>
  <c r="BM173" i="1"/>
  <c r="BH173" i="1"/>
  <c r="BC173" i="1"/>
  <c r="AS173" i="1"/>
  <c r="AN173" i="1"/>
  <c r="AI173" i="1"/>
  <c r="Y173" i="1"/>
  <c r="T173" i="1"/>
  <c r="BW172" i="1"/>
  <c r="BM172" i="1"/>
  <c r="BH172" i="1"/>
  <c r="BC172" i="1"/>
  <c r="AS172" i="1"/>
  <c r="AN172" i="1"/>
  <c r="AI172" i="1"/>
  <c r="Y172" i="1"/>
  <c r="T172" i="1"/>
  <c r="BW171" i="1"/>
  <c r="BP171" i="1"/>
  <c r="BK171" i="1"/>
  <c r="BH171" i="1" s="1"/>
  <c r="BF171" i="1"/>
  <c r="BC171" i="1" s="1"/>
  <c r="AV171" i="1"/>
  <c r="AS171" i="1" s="1"/>
  <c r="AN171" i="1"/>
  <c r="AL171" i="1"/>
  <c r="Y171" i="1"/>
  <c r="T171" i="1"/>
  <c r="BW170" i="1"/>
  <c r="BP170" i="1"/>
  <c r="BM170" i="1" s="1"/>
  <c r="BK170" i="1"/>
  <c r="BH170" i="1" s="1"/>
  <c r="BF170" i="1"/>
  <c r="BC170" i="1" s="1"/>
  <c r="AV170" i="1"/>
  <c r="AS170" i="1" s="1"/>
  <c r="AN170" i="1"/>
  <c r="AL170" i="1"/>
  <c r="Y170" i="1"/>
  <c r="T170" i="1"/>
  <c r="BW169" i="1"/>
  <c r="BP169" i="1"/>
  <c r="BM169" i="1" s="1"/>
  <c r="BK169" i="1"/>
  <c r="BH169" i="1" s="1"/>
  <c r="BF169" i="1"/>
  <c r="BC169" i="1" s="1"/>
  <c r="AV169" i="1"/>
  <c r="AS169" i="1" s="1"/>
  <c r="AN169" i="1"/>
  <c r="AL169" i="1"/>
  <c r="Y169" i="1"/>
  <c r="T169" i="1"/>
  <c r="BW168" i="1"/>
  <c r="BM168" i="1"/>
  <c r="BH168" i="1"/>
  <c r="BF168" i="1"/>
  <c r="BC168" i="1" s="1"/>
  <c r="AV168" i="1"/>
  <c r="AS168" i="1" s="1"/>
  <c r="AN168" i="1"/>
  <c r="AL168" i="1"/>
  <c r="Y168" i="1"/>
  <c r="T168" i="1"/>
  <c r="BW167" i="1"/>
  <c r="BM167" i="1"/>
  <c r="BH167" i="1"/>
  <c r="BC167" i="1"/>
  <c r="AV167" i="1"/>
  <c r="AN167" i="1"/>
  <c r="AL167" i="1"/>
  <c r="Y167" i="1"/>
  <c r="T167" i="1"/>
  <c r="CF166" i="1"/>
  <c r="CF24" i="1" s="1"/>
  <c r="CE166" i="1"/>
  <c r="CE24" i="1" s="1"/>
  <c r="CD166" i="1"/>
  <c r="CD24" i="1" s="1"/>
  <c r="CC166" i="1"/>
  <c r="CC24" i="1" s="1"/>
  <c r="CB166" i="1"/>
  <c r="CB24" i="1" s="1"/>
  <c r="CA166" i="1"/>
  <c r="CA24" i="1" s="1"/>
  <c r="BZ166" i="1"/>
  <c r="BZ24" i="1" s="1"/>
  <c r="BY166" i="1"/>
  <c r="BY24" i="1" s="1"/>
  <c r="BX166" i="1"/>
  <c r="BX24" i="1" s="1"/>
  <c r="BV166" i="1"/>
  <c r="BV24" i="1" s="1"/>
  <c r="BU166" i="1"/>
  <c r="BU24" i="1" s="1"/>
  <c r="BT166" i="1"/>
  <c r="BT24" i="1" s="1"/>
  <c r="BS166" i="1"/>
  <c r="BS24" i="1" s="1"/>
  <c r="BR166" i="1"/>
  <c r="BR24" i="1" s="1"/>
  <c r="BQ166" i="1"/>
  <c r="BQ24" i="1" s="1"/>
  <c r="BO166" i="1"/>
  <c r="BO24" i="1" s="1"/>
  <c r="BN166" i="1"/>
  <c r="BN24" i="1" s="1"/>
  <c r="BL166" i="1"/>
  <c r="BL24" i="1" s="1"/>
  <c r="BJ166" i="1"/>
  <c r="BJ24" i="1" s="1"/>
  <c r="BI166" i="1"/>
  <c r="BI24" i="1" s="1"/>
  <c r="BG166" i="1"/>
  <c r="BG24" i="1" s="1"/>
  <c r="BE166" i="1"/>
  <c r="BE24" i="1" s="1"/>
  <c r="BD166" i="1"/>
  <c r="BD24" i="1" s="1"/>
  <c r="BB166" i="1"/>
  <c r="BB24" i="1" s="1"/>
  <c r="BA166" i="1"/>
  <c r="BA24" i="1" s="1"/>
  <c r="AZ166" i="1"/>
  <c r="AZ24" i="1" s="1"/>
  <c r="AY166" i="1"/>
  <c r="AY24" i="1" s="1"/>
  <c r="AX166" i="1"/>
  <c r="AX24" i="1" s="1"/>
  <c r="AW166" i="1"/>
  <c r="AW24" i="1" s="1"/>
  <c r="AU166" i="1"/>
  <c r="AU24" i="1" s="1"/>
  <c r="AT166" i="1"/>
  <c r="AT24" i="1" s="1"/>
  <c r="AR166" i="1"/>
  <c r="AR24" i="1" s="1"/>
  <c r="AQ166" i="1"/>
  <c r="AQ24" i="1" s="1"/>
  <c r="AP166" i="1"/>
  <c r="AP24" i="1" s="1"/>
  <c r="AO166" i="1"/>
  <c r="AO24" i="1" s="1"/>
  <c r="AM166" i="1"/>
  <c r="AM24" i="1" s="1"/>
  <c r="AK166" i="1"/>
  <c r="AK24" i="1" s="1"/>
  <c r="AJ166" i="1"/>
  <c r="AJ24" i="1" s="1"/>
  <c r="AH166" i="1"/>
  <c r="AH24" i="1" s="1"/>
  <c r="AG166" i="1"/>
  <c r="AG24" i="1" s="1"/>
  <c r="AF166" i="1"/>
  <c r="AF24" i="1" s="1"/>
  <c r="AE166" i="1"/>
  <c r="AE24" i="1" s="1"/>
  <c r="AD166" i="1"/>
  <c r="AD24" i="1" s="1"/>
  <c r="AC166" i="1"/>
  <c r="AC24" i="1" s="1"/>
  <c r="AB166" i="1"/>
  <c r="AB24" i="1" s="1"/>
  <c r="AA166" i="1"/>
  <c r="AA24" i="1" s="1"/>
  <c r="Z166" i="1"/>
  <c r="Z24" i="1" s="1"/>
  <c r="X166" i="1"/>
  <c r="X24" i="1" s="1"/>
  <c r="W166" i="1"/>
  <c r="W24" i="1" s="1"/>
  <c r="V166" i="1"/>
  <c r="V24" i="1" s="1"/>
  <c r="S166" i="1"/>
  <c r="S24" i="1" s="1"/>
  <c r="R166" i="1"/>
  <c r="R24" i="1" s="1"/>
  <c r="Q166" i="1"/>
  <c r="Q24" i="1" s="1"/>
  <c r="P166" i="1"/>
  <c r="P24" i="1" s="1"/>
  <c r="O166" i="1"/>
  <c r="O24" i="1" s="1"/>
  <c r="N166" i="1"/>
  <c r="N24" i="1" s="1"/>
  <c r="L166" i="1"/>
  <c r="I166" i="1"/>
  <c r="I24" i="1" s="1"/>
  <c r="H166" i="1"/>
  <c r="H24" i="1" s="1"/>
  <c r="CZ162" i="1"/>
  <c r="CZ23" i="1" s="1"/>
  <c r="CY162" i="1"/>
  <c r="CX162" i="1"/>
  <c r="CX23" i="1" s="1"/>
  <c r="CW162" i="1"/>
  <c r="CW23" i="1" s="1"/>
  <c r="CV162" i="1"/>
  <c r="CV23" i="1" s="1"/>
  <c r="CU162" i="1"/>
  <c r="CT162" i="1"/>
  <c r="CT23" i="1" s="1"/>
  <c r="CS162" i="1"/>
  <c r="CS23" i="1" s="1"/>
  <c r="CR162" i="1"/>
  <c r="CR23" i="1" s="1"/>
  <c r="CQ162" i="1"/>
  <c r="CF162" i="1"/>
  <c r="CF23" i="1" s="1"/>
  <c r="CE162" i="1"/>
  <c r="CE23" i="1" s="1"/>
  <c r="CD162" i="1"/>
  <c r="CD23" i="1" s="1"/>
  <c r="CC162" i="1"/>
  <c r="CB162" i="1"/>
  <c r="CB23" i="1" s="1"/>
  <c r="CA162" i="1"/>
  <c r="CA23" i="1" s="1"/>
  <c r="BZ162" i="1"/>
  <c r="BZ23" i="1" s="1"/>
  <c r="BY162" i="1"/>
  <c r="BY23" i="1" s="1"/>
  <c r="BX162" i="1"/>
  <c r="BX23" i="1" s="1"/>
  <c r="BW162" i="1"/>
  <c r="BW23" i="1" s="1"/>
  <c r="BV162" i="1"/>
  <c r="BV23" i="1" s="1"/>
  <c r="BU162" i="1"/>
  <c r="BT162" i="1"/>
  <c r="BT23" i="1" s="1"/>
  <c r="BS162" i="1"/>
  <c r="BS23" i="1" s="1"/>
  <c r="BR162" i="1"/>
  <c r="BR23" i="1" s="1"/>
  <c r="BQ162" i="1"/>
  <c r="BP162" i="1"/>
  <c r="BP23" i="1" s="1"/>
  <c r="BO162" i="1"/>
  <c r="BO23" i="1" s="1"/>
  <c r="BN162" i="1"/>
  <c r="BN23" i="1" s="1"/>
  <c r="BM162" i="1"/>
  <c r="BL162" i="1"/>
  <c r="BL23" i="1" s="1"/>
  <c r="BK162" i="1"/>
  <c r="BK23" i="1" s="1"/>
  <c r="BJ162" i="1"/>
  <c r="BJ23" i="1" s="1"/>
  <c r="BI162" i="1"/>
  <c r="BH162" i="1"/>
  <c r="BH23" i="1" s="1"/>
  <c r="BG162" i="1"/>
  <c r="BG23" i="1" s="1"/>
  <c r="BF162" i="1"/>
  <c r="BF23" i="1" s="1"/>
  <c r="BE162" i="1"/>
  <c r="BD162" i="1"/>
  <c r="BD23" i="1" s="1"/>
  <c r="BC162" i="1"/>
  <c r="BC23" i="1" s="1"/>
  <c r="BB162" i="1"/>
  <c r="BB23" i="1" s="1"/>
  <c r="BA162" i="1"/>
  <c r="AZ162" i="1"/>
  <c r="AZ23" i="1" s="1"/>
  <c r="AY162" i="1"/>
  <c r="AY23" i="1" s="1"/>
  <c r="AX162" i="1"/>
  <c r="AX23" i="1" s="1"/>
  <c r="AW162" i="1"/>
  <c r="AV162" i="1"/>
  <c r="AV23" i="1" s="1"/>
  <c r="AU162" i="1"/>
  <c r="AU23" i="1" s="1"/>
  <c r="AT162" i="1"/>
  <c r="AT23" i="1" s="1"/>
  <c r="AS162" i="1"/>
  <c r="AR162" i="1"/>
  <c r="AR23" i="1" s="1"/>
  <c r="AQ162" i="1"/>
  <c r="AQ23" i="1" s="1"/>
  <c r="AP162" i="1"/>
  <c r="AP23" i="1" s="1"/>
  <c r="AO162" i="1"/>
  <c r="AN162" i="1"/>
  <c r="AN23" i="1" s="1"/>
  <c r="AM162" i="1"/>
  <c r="AM23" i="1" s="1"/>
  <c r="AL162" i="1"/>
  <c r="AL23" i="1" s="1"/>
  <c r="AK162" i="1"/>
  <c r="AJ162" i="1"/>
  <c r="AJ23" i="1" s="1"/>
  <c r="AI162" i="1"/>
  <c r="AI23" i="1" s="1"/>
  <c r="AH162" i="1"/>
  <c r="AH23" i="1" s="1"/>
  <c r="AG162" i="1"/>
  <c r="AF162" i="1"/>
  <c r="AF23" i="1" s="1"/>
  <c r="AE162" i="1"/>
  <c r="AE23" i="1" s="1"/>
  <c r="AD162" i="1"/>
  <c r="AD23" i="1" s="1"/>
  <c r="AC162" i="1"/>
  <c r="AB162" i="1"/>
  <c r="AB23" i="1" s="1"/>
  <c r="AA162" i="1"/>
  <c r="AA23" i="1" s="1"/>
  <c r="Z162" i="1"/>
  <c r="Z23" i="1" s="1"/>
  <c r="Y162" i="1"/>
  <c r="X162" i="1"/>
  <c r="X23" i="1" s="1"/>
  <c r="W162" i="1"/>
  <c r="W23" i="1" s="1"/>
  <c r="V162" i="1"/>
  <c r="V23" i="1" s="1"/>
  <c r="U162" i="1"/>
  <c r="T162" i="1"/>
  <c r="T23" i="1" s="1"/>
  <c r="S162" i="1"/>
  <c r="S23" i="1" s="1"/>
  <c r="R162" i="1"/>
  <c r="R23" i="1" s="1"/>
  <c r="Q162" i="1"/>
  <c r="P162" i="1"/>
  <c r="P23" i="1" s="1"/>
  <c r="O162" i="1"/>
  <c r="O23" i="1" s="1"/>
  <c r="N162" i="1"/>
  <c r="N23" i="1" s="1"/>
  <c r="L162" i="1"/>
  <c r="L23" i="1" s="1"/>
  <c r="K162" i="1"/>
  <c r="K23" i="1" s="1"/>
  <c r="I162" i="1"/>
  <c r="H162" i="1"/>
  <c r="H23" i="1" s="1"/>
  <c r="CU161" i="1"/>
  <c r="CT161" i="1"/>
  <c r="CS161" i="1"/>
  <c r="CR161" i="1"/>
  <c r="CQ161" i="1"/>
  <c r="Y161" i="1"/>
  <c r="U161" i="1"/>
  <c r="T161" i="1"/>
  <c r="CZ159" i="1"/>
  <c r="CZ22" i="1" s="1"/>
  <c r="CY159" i="1"/>
  <c r="CY22" i="1" s="1"/>
  <c r="CW159" i="1"/>
  <c r="CW22" i="1" s="1"/>
  <c r="CU159" i="1"/>
  <c r="CU22" i="1" s="1"/>
  <c r="BW160" i="1"/>
  <c r="BW159" i="1" s="1"/>
  <c r="BM160" i="1"/>
  <c r="BM159" i="1" s="1"/>
  <c r="BM22" i="1" s="1"/>
  <c r="BC160" i="1"/>
  <c r="BC159" i="1" s="1"/>
  <c r="BC22" i="1" s="1"/>
  <c r="AN160" i="1"/>
  <c r="AI160" i="1"/>
  <c r="Y160" i="1"/>
  <c r="T160" i="1"/>
  <c r="AV160" i="1" s="1"/>
  <c r="CT160" i="1" s="1"/>
  <c r="S160" i="1"/>
  <c r="S159" i="1" s="1"/>
  <c r="S22" i="1" s="1"/>
  <c r="Q160" i="1"/>
  <c r="Q159" i="1" s="1"/>
  <c r="K160" i="1"/>
  <c r="CX159" i="1"/>
  <c r="CX22" i="1" s="1"/>
  <c r="CR159" i="1"/>
  <c r="CR22" i="1" s="1"/>
  <c r="CF159" i="1"/>
  <c r="CF22" i="1" s="1"/>
  <c r="CE159" i="1"/>
  <c r="CE22" i="1" s="1"/>
  <c r="CD159" i="1"/>
  <c r="CD22" i="1" s="1"/>
  <c r="CC159" i="1"/>
  <c r="CC22" i="1" s="1"/>
  <c r="CB159" i="1"/>
  <c r="CA159" i="1"/>
  <c r="CA22" i="1" s="1"/>
  <c r="BZ159" i="1"/>
  <c r="BZ22" i="1" s="1"/>
  <c r="BY159" i="1"/>
  <c r="BY22" i="1" s="1"/>
  <c r="BX159" i="1"/>
  <c r="BX22" i="1" s="1"/>
  <c r="BV159" i="1"/>
  <c r="BV22" i="1" s="1"/>
  <c r="BU159" i="1"/>
  <c r="BU22" i="1" s="1"/>
  <c r="BT159" i="1"/>
  <c r="BT22" i="1" s="1"/>
  <c r="BS159" i="1"/>
  <c r="BS22" i="1" s="1"/>
  <c r="BR159" i="1"/>
  <c r="BR22" i="1" s="1"/>
  <c r="BQ159" i="1"/>
  <c r="BQ22" i="1" s="1"/>
  <c r="BP159" i="1"/>
  <c r="BP22" i="1" s="1"/>
  <c r="BO159" i="1"/>
  <c r="BO22" i="1" s="1"/>
  <c r="BN159" i="1"/>
  <c r="BN22" i="1" s="1"/>
  <c r="BL159" i="1"/>
  <c r="BL22" i="1" s="1"/>
  <c r="BK159" i="1"/>
  <c r="BK22" i="1" s="1"/>
  <c r="BJ159" i="1"/>
  <c r="BJ22" i="1" s="1"/>
  <c r="BI159" i="1"/>
  <c r="BI22" i="1" s="1"/>
  <c r="BH159" i="1"/>
  <c r="BH22" i="1" s="1"/>
  <c r="BG159" i="1"/>
  <c r="BG22" i="1" s="1"/>
  <c r="BF159" i="1"/>
  <c r="BF22" i="1" s="1"/>
  <c r="BE159" i="1"/>
  <c r="BD159" i="1"/>
  <c r="BD22" i="1" s="1"/>
  <c r="BB159" i="1"/>
  <c r="BB22" i="1" s="1"/>
  <c r="BA159" i="1"/>
  <c r="BA22" i="1" s="1"/>
  <c r="AZ159" i="1"/>
  <c r="AZ22" i="1" s="1"/>
  <c r="AY159" i="1"/>
  <c r="AY22" i="1" s="1"/>
  <c r="AX159" i="1"/>
  <c r="AX22" i="1" s="1"/>
  <c r="AW159" i="1"/>
  <c r="AU159" i="1"/>
  <c r="AU22" i="1" s="1"/>
  <c r="AT159" i="1"/>
  <c r="AT22" i="1" s="1"/>
  <c r="AR159" i="1"/>
  <c r="AR22" i="1" s="1"/>
  <c r="AQ159" i="1"/>
  <c r="AQ22" i="1" s="1"/>
  <c r="AP159" i="1"/>
  <c r="AP22" i="1" s="1"/>
  <c r="AO159" i="1"/>
  <c r="AO22" i="1" s="1"/>
  <c r="AN159" i="1"/>
  <c r="AN22" i="1" s="1"/>
  <c r="AM159" i="1"/>
  <c r="AL159" i="1"/>
  <c r="AL22" i="1" s="1"/>
  <c r="AK159" i="1"/>
  <c r="AK22" i="1" s="1"/>
  <c r="AJ159" i="1"/>
  <c r="AJ22" i="1" s="1"/>
  <c r="AH159" i="1"/>
  <c r="AH22" i="1" s="1"/>
  <c r="AG159" i="1"/>
  <c r="AG22" i="1" s="1"/>
  <c r="AF159" i="1"/>
  <c r="AF22" i="1" s="1"/>
  <c r="AE159" i="1"/>
  <c r="AE22" i="1" s="1"/>
  <c r="AD159" i="1"/>
  <c r="AC159" i="1"/>
  <c r="AC22" i="1" s="1"/>
  <c r="AB159" i="1"/>
  <c r="AB22" i="1" s="1"/>
  <c r="AA159" i="1"/>
  <c r="AA22" i="1" s="1"/>
  <c r="Z159" i="1"/>
  <c r="Z22" i="1" s="1"/>
  <c r="X159" i="1"/>
  <c r="X22" i="1" s="1"/>
  <c r="W159" i="1"/>
  <c r="W22" i="1" s="1"/>
  <c r="V159" i="1"/>
  <c r="V22" i="1" s="1"/>
  <c r="R159" i="1"/>
  <c r="R22" i="1" s="1"/>
  <c r="P159" i="1"/>
  <c r="P22" i="1" s="1"/>
  <c r="O159" i="1"/>
  <c r="O22" i="1" s="1"/>
  <c r="N159" i="1"/>
  <c r="N22" i="1" s="1"/>
  <c r="L159" i="1"/>
  <c r="I159" i="1"/>
  <c r="I22" i="1" s="1"/>
  <c r="H159" i="1"/>
  <c r="H22" i="1" s="1"/>
  <c r="CZ150" i="1"/>
  <c r="CZ21" i="1" s="1"/>
  <c r="CY150" i="1"/>
  <c r="CX150" i="1"/>
  <c r="CX21" i="1" s="1"/>
  <c r="CW150" i="1"/>
  <c r="CW21" i="1" s="1"/>
  <c r="CV150" i="1"/>
  <c r="CV21" i="1" s="1"/>
  <c r="CU150" i="1"/>
  <c r="CU21" i="1" s="1"/>
  <c r="CT150" i="1"/>
  <c r="CT21" i="1" s="1"/>
  <c r="CS150" i="1"/>
  <c r="CS21" i="1" s="1"/>
  <c r="CR150" i="1"/>
  <c r="CR21" i="1" s="1"/>
  <c r="CQ150" i="1"/>
  <c r="CQ21" i="1" s="1"/>
  <c r="CF150" i="1"/>
  <c r="CF21" i="1" s="1"/>
  <c r="CE150" i="1"/>
  <c r="CE21" i="1" s="1"/>
  <c r="CD150" i="1"/>
  <c r="CD21" i="1" s="1"/>
  <c r="CC150" i="1"/>
  <c r="CC21" i="1" s="1"/>
  <c r="CB150" i="1"/>
  <c r="CA150" i="1"/>
  <c r="CA21" i="1" s="1"/>
  <c r="BZ150" i="1"/>
  <c r="BZ21" i="1" s="1"/>
  <c r="BY150" i="1"/>
  <c r="BY21" i="1" s="1"/>
  <c r="BX150" i="1"/>
  <c r="BX21" i="1" s="1"/>
  <c r="BW150" i="1"/>
  <c r="BW21" i="1" s="1"/>
  <c r="BV150" i="1"/>
  <c r="BV21" i="1" s="1"/>
  <c r="BU150" i="1"/>
  <c r="BU21" i="1" s="1"/>
  <c r="BT150" i="1"/>
  <c r="BT21" i="1" s="1"/>
  <c r="BS150" i="1"/>
  <c r="BS21" i="1" s="1"/>
  <c r="BR150" i="1"/>
  <c r="BR21" i="1" s="1"/>
  <c r="BQ150" i="1"/>
  <c r="BQ21" i="1" s="1"/>
  <c r="BP150" i="1"/>
  <c r="BP21" i="1" s="1"/>
  <c r="BO150" i="1"/>
  <c r="BO21" i="1" s="1"/>
  <c r="BN150" i="1"/>
  <c r="BN21" i="1" s="1"/>
  <c r="BM150" i="1"/>
  <c r="BM21" i="1" s="1"/>
  <c r="BL150" i="1"/>
  <c r="BL21" i="1" s="1"/>
  <c r="BK150" i="1"/>
  <c r="BK21" i="1" s="1"/>
  <c r="BJ150" i="1"/>
  <c r="BJ21" i="1" s="1"/>
  <c r="BI150" i="1"/>
  <c r="BI21" i="1" s="1"/>
  <c r="BH150" i="1"/>
  <c r="BH21" i="1" s="1"/>
  <c r="BG150" i="1"/>
  <c r="BG21" i="1" s="1"/>
  <c r="BF150" i="1"/>
  <c r="BF21" i="1" s="1"/>
  <c r="BE150" i="1"/>
  <c r="BD150" i="1"/>
  <c r="BD21" i="1" s="1"/>
  <c r="BC150" i="1"/>
  <c r="BC21" i="1" s="1"/>
  <c r="BB150" i="1"/>
  <c r="BB21" i="1" s="1"/>
  <c r="BA150" i="1"/>
  <c r="BA21" i="1" s="1"/>
  <c r="AZ150" i="1"/>
  <c r="AZ21" i="1" s="1"/>
  <c r="AY150" i="1"/>
  <c r="AY21" i="1" s="1"/>
  <c r="AX150" i="1"/>
  <c r="AX21" i="1" s="1"/>
  <c r="AW150" i="1"/>
  <c r="AW21" i="1" s="1"/>
  <c r="AV150" i="1"/>
  <c r="AU150" i="1"/>
  <c r="AU21" i="1" s="1"/>
  <c r="AT150" i="1"/>
  <c r="AT21" i="1" s="1"/>
  <c r="AS150" i="1"/>
  <c r="AS21" i="1" s="1"/>
  <c r="AR150" i="1"/>
  <c r="AR21" i="1" s="1"/>
  <c r="AQ150" i="1"/>
  <c r="AQ21" i="1" s="1"/>
  <c r="AP150" i="1"/>
  <c r="AP21" i="1" s="1"/>
  <c r="AO150" i="1"/>
  <c r="AO21" i="1" s="1"/>
  <c r="AN150" i="1"/>
  <c r="AN21" i="1" s="1"/>
  <c r="AM150" i="1"/>
  <c r="AM21" i="1" s="1"/>
  <c r="AL150" i="1"/>
  <c r="AL21" i="1" s="1"/>
  <c r="AK150" i="1"/>
  <c r="AK21" i="1" s="1"/>
  <c r="AJ150" i="1"/>
  <c r="AJ21" i="1" s="1"/>
  <c r="AI150" i="1"/>
  <c r="AI21" i="1" s="1"/>
  <c r="AH150" i="1"/>
  <c r="AH21" i="1" s="1"/>
  <c r="AG150" i="1"/>
  <c r="AG21" i="1" s="1"/>
  <c r="AF150" i="1"/>
  <c r="AE150" i="1"/>
  <c r="AE21" i="1" s="1"/>
  <c r="AD150" i="1"/>
  <c r="AD21" i="1" s="1"/>
  <c r="AC150" i="1"/>
  <c r="AC21" i="1" s="1"/>
  <c r="AB150" i="1"/>
  <c r="AB21" i="1" s="1"/>
  <c r="AA150" i="1"/>
  <c r="AA21" i="1" s="1"/>
  <c r="Z150" i="1"/>
  <c r="Z21" i="1" s="1"/>
  <c r="Y150" i="1"/>
  <c r="Y21" i="1" s="1"/>
  <c r="X150" i="1"/>
  <c r="X21" i="1" s="1"/>
  <c r="W150" i="1"/>
  <c r="W21" i="1" s="1"/>
  <c r="V150" i="1"/>
  <c r="V21" i="1" s="1"/>
  <c r="U150" i="1"/>
  <c r="U21" i="1" s="1"/>
  <c r="T150" i="1"/>
  <c r="T21" i="1" s="1"/>
  <c r="S150" i="1"/>
  <c r="S21" i="1" s="1"/>
  <c r="R150" i="1"/>
  <c r="R21" i="1" s="1"/>
  <c r="Q150" i="1"/>
  <c r="Q21" i="1" s="1"/>
  <c r="P150" i="1"/>
  <c r="O150" i="1"/>
  <c r="O21" i="1" s="1"/>
  <c r="N150" i="1"/>
  <c r="N21" i="1" s="1"/>
  <c r="L150" i="1"/>
  <c r="L21" i="1" s="1"/>
  <c r="K150" i="1"/>
  <c r="K21" i="1" s="1"/>
  <c r="I150" i="1"/>
  <c r="I21" i="1" s="1"/>
  <c r="H150" i="1"/>
  <c r="H21" i="1" s="1"/>
  <c r="CZ146" i="1"/>
  <c r="CY146" i="1"/>
  <c r="CX146" i="1"/>
  <c r="CW146" i="1"/>
  <c r="CV146" i="1"/>
  <c r="CU146" i="1"/>
  <c r="CT146" i="1"/>
  <c r="CS146" i="1"/>
  <c r="CR146" i="1"/>
  <c r="CQ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L146" i="1"/>
  <c r="K146" i="1"/>
  <c r="I146" i="1"/>
  <c r="H146" i="1"/>
  <c r="CZ142" i="1"/>
  <c r="CY142" i="1"/>
  <c r="CX142" i="1"/>
  <c r="CW142" i="1"/>
  <c r="CV142" i="1"/>
  <c r="CU142" i="1"/>
  <c r="CT142" i="1"/>
  <c r="CS142" i="1"/>
  <c r="CR142" i="1"/>
  <c r="CQ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L142" i="1"/>
  <c r="K142" i="1"/>
  <c r="I142" i="1"/>
  <c r="H142" i="1"/>
  <c r="U140" i="1"/>
  <c r="T140" i="1"/>
  <c r="U139" i="1"/>
  <c r="T139" i="1"/>
  <c r="U138" i="1"/>
  <c r="T138" i="1"/>
  <c r="CZ137" i="1"/>
  <c r="CY137" i="1"/>
  <c r="CX137" i="1"/>
  <c r="CW137" i="1"/>
  <c r="CV137" i="1"/>
  <c r="CU137" i="1"/>
  <c r="CT137" i="1"/>
  <c r="CS137" i="1"/>
  <c r="CR137" i="1"/>
  <c r="CQ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S137" i="1"/>
  <c r="R137" i="1"/>
  <c r="Q137" i="1"/>
  <c r="P137" i="1"/>
  <c r="O137" i="1"/>
  <c r="N137" i="1"/>
  <c r="L137" i="1"/>
  <c r="K137" i="1"/>
  <c r="I137" i="1"/>
  <c r="H137" i="1"/>
  <c r="CZ133" i="1"/>
  <c r="CY133" i="1"/>
  <c r="CX133" i="1"/>
  <c r="CW133" i="1"/>
  <c r="CV133" i="1"/>
  <c r="CU133" i="1"/>
  <c r="CT133" i="1"/>
  <c r="CS133" i="1"/>
  <c r="CR133" i="1"/>
  <c r="CQ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L133" i="1"/>
  <c r="K133" i="1"/>
  <c r="I133" i="1"/>
  <c r="H133" i="1"/>
  <c r="CZ129" i="1"/>
  <c r="CY129" i="1"/>
  <c r="CX129" i="1"/>
  <c r="CW129" i="1"/>
  <c r="CV129" i="1"/>
  <c r="CU129" i="1"/>
  <c r="CT129" i="1"/>
  <c r="CS129" i="1"/>
  <c r="CR129" i="1"/>
  <c r="CQ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L129" i="1"/>
  <c r="K129" i="1"/>
  <c r="I129" i="1"/>
  <c r="H129" i="1"/>
  <c r="CU128" i="1"/>
  <c r="CT128" i="1"/>
  <c r="CS128" i="1"/>
  <c r="CR128" i="1"/>
  <c r="CQ128" i="1"/>
  <c r="Y128" i="1"/>
  <c r="U128" i="1"/>
  <c r="T128" i="1"/>
  <c r="CU127" i="1"/>
  <c r="CT127" i="1"/>
  <c r="CS127" i="1"/>
  <c r="CR127" i="1"/>
  <c r="CQ127" i="1"/>
  <c r="Y127" i="1"/>
  <c r="U127" i="1"/>
  <c r="T127" i="1"/>
  <c r="CU126" i="1"/>
  <c r="CT126" i="1"/>
  <c r="CS126" i="1"/>
  <c r="CR126" i="1"/>
  <c r="CQ126" i="1"/>
  <c r="Y126" i="1"/>
  <c r="U126" i="1"/>
  <c r="T126" i="1"/>
  <c r="CU125" i="1"/>
  <c r="CT125" i="1"/>
  <c r="CS125" i="1"/>
  <c r="CR125" i="1"/>
  <c r="CQ125" i="1"/>
  <c r="Y125" i="1"/>
  <c r="U125" i="1"/>
  <c r="T125" i="1"/>
  <c r="CU124" i="1"/>
  <c r="CT124" i="1"/>
  <c r="CS124" i="1"/>
  <c r="CR124" i="1"/>
  <c r="CQ124" i="1"/>
  <c r="Y124" i="1"/>
  <c r="U124" i="1"/>
  <c r="T124" i="1"/>
  <c r="CU123" i="1"/>
  <c r="CU122" i="1" s="1"/>
  <c r="CT123" i="1"/>
  <c r="CS123" i="1"/>
  <c r="CR123" i="1"/>
  <c r="CR122" i="1" s="1"/>
  <c r="CQ123" i="1"/>
  <c r="Y123" i="1"/>
  <c r="U123" i="1"/>
  <c r="U122" i="1" s="1"/>
  <c r="T123" i="1"/>
  <c r="T122" i="1" s="1"/>
  <c r="CZ122" i="1"/>
  <c r="CY122" i="1"/>
  <c r="CX122" i="1"/>
  <c r="CW122" i="1"/>
  <c r="CV122" i="1"/>
  <c r="CT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S122" i="1"/>
  <c r="R122" i="1"/>
  <c r="Q122" i="1"/>
  <c r="P122" i="1"/>
  <c r="O122" i="1"/>
  <c r="N122" i="1"/>
  <c r="L122" i="1"/>
  <c r="K122" i="1"/>
  <c r="I122" i="1"/>
  <c r="H122" i="1"/>
  <c r="U121" i="1"/>
  <c r="T121" i="1"/>
  <c r="U120" i="1"/>
  <c r="T120" i="1"/>
  <c r="U119" i="1"/>
  <c r="T119" i="1"/>
  <c r="CZ118" i="1"/>
  <c r="CY118" i="1"/>
  <c r="CX118" i="1"/>
  <c r="CW118" i="1"/>
  <c r="CV118" i="1"/>
  <c r="CU118" i="1"/>
  <c r="CT118" i="1"/>
  <c r="CS118" i="1"/>
  <c r="CR118" i="1"/>
  <c r="CQ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S118" i="1"/>
  <c r="R118" i="1"/>
  <c r="Q118" i="1"/>
  <c r="P118" i="1"/>
  <c r="O118" i="1"/>
  <c r="N118" i="1"/>
  <c r="L118" i="1"/>
  <c r="K118" i="1"/>
  <c r="I118" i="1"/>
  <c r="H118" i="1"/>
  <c r="CZ114" i="1"/>
  <c r="CY114" i="1"/>
  <c r="CX114" i="1"/>
  <c r="CW114" i="1"/>
  <c r="CV114" i="1"/>
  <c r="CU114" i="1"/>
  <c r="CT114" i="1"/>
  <c r="CS114" i="1"/>
  <c r="CR114" i="1"/>
  <c r="CQ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L114" i="1"/>
  <c r="K114" i="1"/>
  <c r="I114" i="1"/>
  <c r="H114" i="1"/>
  <c r="CZ110" i="1"/>
  <c r="CY110" i="1"/>
  <c r="CX110" i="1"/>
  <c r="CW110" i="1"/>
  <c r="CV110" i="1"/>
  <c r="CU110" i="1"/>
  <c r="CT110" i="1"/>
  <c r="CS110" i="1"/>
  <c r="CR110" i="1"/>
  <c r="CQ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L110" i="1"/>
  <c r="K110" i="1"/>
  <c r="I110" i="1"/>
  <c r="H110" i="1"/>
  <c r="CZ108" i="1"/>
  <c r="CZ106" i="1" s="1"/>
  <c r="CX108" i="1"/>
  <c r="CW108" i="1"/>
  <c r="CW106" i="1" s="1"/>
  <c r="CU108" i="1"/>
  <c r="CU106" i="1" s="1"/>
  <c r="CT108" i="1"/>
  <c r="CS108" i="1"/>
  <c r="CS106" i="1" s="1"/>
  <c r="CR108" i="1"/>
  <c r="CR106" i="1" s="1"/>
  <c r="CQ108" i="1"/>
  <c r="K108" i="1"/>
  <c r="U108" i="1" s="1"/>
  <c r="BK108" i="1" s="1"/>
  <c r="C108" i="1"/>
  <c r="B108" i="1"/>
  <c r="BZ107" i="1"/>
  <c r="BW107" i="1" s="1"/>
  <c r="BW106" i="1" s="1"/>
  <c r="BP107" i="1"/>
  <c r="BK107" i="1"/>
  <c r="BF107" i="1"/>
  <c r="AX107" i="1"/>
  <c r="AX106" i="1" s="1"/>
  <c r="AV107" i="1"/>
  <c r="AS107" i="1" s="1"/>
  <c r="AS106" i="1" s="1"/>
  <c r="AN107" i="1"/>
  <c r="AI107" i="1"/>
  <c r="U107" i="1"/>
  <c r="CF106" i="1"/>
  <c r="CE106" i="1"/>
  <c r="CD106" i="1"/>
  <c r="CC106" i="1"/>
  <c r="CB106" i="1"/>
  <c r="CA106" i="1"/>
  <c r="BY106" i="1"/>
  <c r="BX106" i="1"/>
  <c r="BV106" i="1"/>
  <c r="BU106" i="1"/>
  <c r="BT106" i="1"/>
  <c r="BS106" i="1"/>
  <c r="BR106" i="1"/>
  <c r="BQ106" i="1"/>
  <c r="BO106" i="1"/>
  <c r="BN106" i="1"/>
  <c r="BL106" i="1"/>
  <c r="BJ106" i="1"/>
  <c r="BI106" i="1"/>
  <c r="BG106" i="1"/>
  <c r="BE106" i="1"/>
  <c r="BD106" i="1"/>
  <c r="BB106" i="1"/>
  <c r="BA106" i="1"/>
  <c r="AZ106" i="1"/>
  <c r="AY106" i="1"/>
  <c r="AW106" i="1"/>
  <c r="AU106" i="1"/>
  <c r="AT106" i="1"/>
  <c r="AR106" i="1"/>
  <c r="AQ106" i="1"/>
  <c r="AP106" i="1"/>
  <c r="AO106" i="1"/>
  <c r="AM106" i="1"/>
  <c r="AL106" i="1"/>
  <c r="AK106" i="1"/>
  <c r="AJ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S106" i="1"/>
  <c r="R106" i="1"/>
  <c r="Q106" i="1"/>
  <c r="P106" i="1"/>
  <c r="O106" i="1"/>
  <c r="N106" i="1"/>
  <c r="L106" i="1"/>
  <c r="I106" i="1"/>
  <c r="U104" i="1"/>
  <c r="T104" i="1"/>
  <c r="U103" i="1"/>
  <c r="T103" i="1"/>
  <c r="U102" i="1"/>
  <c r="T102" i="1"/>
  <c r="T101" i="1" s="1"/>
  <c r="CZ101" i="1"/>
  <c r="CY101" i="1"/>
  <c r="CX101" i="1"/>
  <c r="CW101" i="1"/>
  <c r="CV101" i="1"/>
  <c r="CU101" i="1"/>
  <c r="CT101" i="1"/>
  <c r="CS101" i="1"/>
  <c r="CR101" i="1"/>
  <c r="CQ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S101" i="1"/>
  <c r="R101" i="1"/>
  <c r="Q101" i="1"/>
  <c r="P101" i="1"/>
  <c r="O101" i="1"/>
  <c r="N101" i="1"/>
  <c r="L101" i="1"/>
  <c r="K101" i="1"/>
  <c r="I101" i="1"/>
  <c r="H101" i="1"/>
  <c r="BW100" i="1"/>
  <c r="BM100" i="1"/>
  <c r="BC100" i="1"/>
  <c r="AS100" i="1"/>
  <c r="AN100" i="1"/>
  <c r="AI100" i="1"/>
  <c r="AD100" i="1"/>
  <c r="Y100" i="1"/>
  <c r="U100" i="1"/>
  <c r="T100" i="1"/>
  <c r="F100" i="1"/>
  <c r="BW99" i="1"/>
  <c r="BM99" i="1"/>
  <c r="BC99" i="1"/>
  <c r="AS99" i="1"/>
  <c r="AN99" i="1"/>
  <c r="AI99" i="1"/>
  <c r="AD99" i="1"/>
  <c r="Y99" i="1"/>
  <c r="U99" i="1"/>
  <c r="T99" i="1"/>
  <c r="F99" i="1"/>
  <c r="BW98" i="1"/>
  <c r="BM98" i="1"/>
  <c r="BC98" i="1"/>
  <c r="AS98" i="1"/>
  <c r="AI98" i="1"/>
  <c r="AD98" i="1"/>
  <c r="Y98" i="1"/>
  <c r="U98" i="1"/>
  <c r="T98" i="1"/>
  <c r="F98" i="1"/>
  <c r="BW97" i="1"/>
  <c r="BM97" i="1"/>
  <c r="BC97" i="1"/>
  <c r="AS97" i="1"/>
  <c r="AI97" i="1"/>
  <c r="AD97" i="1"/>
  <c r="Y97" i="1"/>
  <c r="U97" i="1"/>
  <c r="T97" i="1"/>
  <c r="F97" i="1"/>
  <c r="BW96" i="1"/>
  <c r="BM96" i="1"/>
  <c r="BC96" i="1"/>
  <c r="AS96" i="1"/>
  <c r="AI96" i="1"/>
  <c r="AD96" i="1"/>
  <c r="Y96" i="1"/>
  <c r="U96" i="1"/>
  <c r="T96" i="1"/>
  <c r="F96" i="1"/>
  <c r="BW95" i="1"/>
  <c r="BC95" i="1"/>
  <c r="AS95" i="1"/>
  <c r="AI95" i="1"/>
  <c r="AD95" i="1"/>
  <c r="Y95" i="1"/>
  <c r="U95" i="1"/>
  <c r="T95" i="1"/>
  <c r="BP95" i="1" s="1"/>
  <c r="Q95" i="1"/>
  <c r="F95" i="1"/>
  <c r="BW94" i="1"/>
  <c r="BM94" i="1"/>
  <c r="AS94" i="1"/>
  <c r="AI94" i="1"/>
  <c r="AD94" i="1"/>
  <c r="Y94" i="1"/>
  <c r="T94" i="1"/>
  <c r="BF94" i="1" s="1"/>
  <c r="CT94" i="1" s="1"/>
  <c r="F94" i="1"/>
  <c r="BW93" i="1"/>
  <c r="BM93" i="1"/>
  <c r="AS93" i="1"/>
  <c r="AI93" i="1"/>
  <c r="AD93" i="1"/>
  <c r="Y93" i="1"/>
  <c r="T93" i="1"/>
  <c r="F93" i="1"/>
  <c r="T88" i="1"/>
  <c r="CZ86" i="1"/>
  <c r="CU86" i="1"/>
  <c r="CT86" i="1"/>
  <c r="CS86" i="1"/>
  <c r="CR86" i="1"/>
  <c r="CQ86" i="1"/>
  <c r="CF86" i="1"/>
  <c r="CE86" i="1"/>
  <c r="CD86" i="1"/>
  <c r="CC86" i="1"/>
  <c r="CB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J86" i="1"/>
  <c r="BI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S86" i="1"/>
  <c r="R86" i="1"/>
  <c r="Q86" i="1"/>
  <c r="P86" i="1"/>
  <c r="O86" i="1"/>
  <c r="N86" i="1"/>
  <c r="L86" i="1"/>
  <c r="I86" i="1"/>
  <c r="H86" i="1"/>
  <c r="U85" i="1"/>
  <c r="T85" i="1"/>
  <c r="U84" i="1"/>
  <c r="T84" i="1"/>
  <c r="CU83" i="1"/>
  <c r="CT83" i="1"/>
  <c r="CS83" i="1"/>
  <c r="CS82" i="1" s="1"/>
  <c r="CR83" i="1"/>
  <c r="CR82" i="1" s="1"/>
  <c r="CQ83" i="1"/>
  <c r="CQ82" i="1" s="1"/>
  <c r="U83" i="1"/>
  <c r="T83" i="1"/>
  <c r="CZ82" i="1"/>
  <c r="CY82" i="1"/>
  <c r="CX82" i="1"/>
  <c r="CW82" i="1"/>
  <c r="CV82" i="1"/>
  <c r="CU82" i="1"/>
  <c r="CT82" i="1"/>
  <c r="CF82" i="1"/>
  <c r="CE82" i="1"/>
  <c r="CD82" i="1"/>
  <c r="CC82" i="1"/>
  <c r="CB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S82" i="1"/>
  <c r="R82" i="1"/>
  <c r="Q82" i="1"/>
  <c r="P82" i="1"/>
  <c r="O82" i="1"/>
  <c r="N82" i="1"/>
  <c r="L82" i="1"/>
  <c r="K82" i="1"/>
  <c r="I82" i="1"/>
  <c r="H82" i="1"/>
  <c r="CZ27" i="1"/>
  <c r="CZ19" i="1" s="1"/>
  <c r="CY27" i="1"/>
  <c r="CY19" i="1" s="1"/>
  <c r="CX27" i="1"/>
  <c r="CX19" i="1" s="1"/>
  <c r="CW27" i="1"/>
  <c r="CW19" i="1" s="1"/>
  <c r="CV27" i="1"/>
  <c r="CV19" i="1" s="1"/>
  <c r="CU27" i="1"/>
  <c r="CU19" i="1" s="1"/>
  <c r="CT27" i="1"/>
  <c r="CT19" i="1" s="1"/>
  <c r="CS27" i="1"/>
  <c r="CS19" i="1" s="1"/>
  <c r="CR27" i="1"/>
  <c r="CR19" i="1" s="1"/>
  <c r="CQ27" i="1"/>
  <c r="CQ19" i="1" s="1"/>
  <c r="CF27" i="1"/>
  <c r="CF19" i="1" s="1"/>
  <c r="CE27" i="1"/>
  <c r="CE19" i="1" s="1"/>
  <c r="CD27" i="1"/>
  <c r="CD19" i="1" s="1"/>
  <c r="CC27" i="1"/>
  <c r="CC19" i="1" s="1"/>
  <c r="CB27" i="1"/>
  <c r="CB19" i="1" s="1"/>
  <c r="BX27" i="1"/>
  <c r="BX19" i="1" s="1"/>
  <c r="BW27" i="1"/>
  <c r="BW19" i="1" s="1"/>
  <c r="BV27" i="1"/>
  <c r="BV19" i="1" s="1"/>
  <c r="BU27" i="1"/>
  <c r="BU19" i="1" s="1"/>
  <c r="BT27" i="1"/>
  <c r="BT19" i="1" s="1"/>
  <c r="BS27" i="1"/>
  <c r="BS19" i="1" s="1"/>
  <c r="BR27" i="1"/>
  <c r="BR19" i="1" s="1"/>
  <c r="BQ27" i="1"/>
  <c r="BQ19" i="1" s="1"/>
  <c r="BP27" i="1"/>
  <c r="BP19" i="1" s="1"/>
  <c r="BO27" i="1"/>
  <c r="BO19" i="1" s="1"/>
  <c r="BN27" i="1"/>
  <c r="BN19" i="1" s="1"/>
  <c r="BM27" i="1"/>
  <c r="BM19" i="1" s="1"/>
  <c r="BL27" i="1"/>
  <c r="BL19" i="1" s="1"/>
  <c r="BK27" i="1"/>
  <c r="BK19" i="1" s="1"/>
  <c r="BJ27" i="1"/>
  <c r="BJ19" i="1" s="1"/>
  <c r="BI27" i="1"/>
  <c r="BI19" i="1" s="1"/>
  <c r="BH27" i="1"/>
  <c r="BH19" i="1" s="1"/>
  <c r="BG27" i="1"/>
  <c r="BG19" i="1" s="1"/>
  <c r="BF27" i="1"/>
  <c r="BF19" i="1" s="1"/>
  <c r="BE27" i="1"/>
  <c r="BE19" i="1" s="1"/>
  <c r="BD27" i="1"/>
  <c r="BD19" i="1" s="1"/>
  <c r="BC27" i="1"/>
  <c r="BC19" i="1" s="1"/>
  <c r="BB27" i="1"/>
  <c r="BB19" i="1" s="1"/>
  <c r="BA27" i="1"/>
  <c r="BA19" i="1" s="1"/>
  <c r="AZ27" i="1"/>
  <c r="AZ19" i="1" s="1"/>
  <c r="AY27" i="1"/>
  <c r="AY19" i="1" s="1"/>
  <c r="AX27" i="1"/>
  <c r="AX19" i="1" s="1"/>
  <c r="AW27" i="1"/>
  <c r="AW19" i="1" s="1"/>
  <c r="AV27" i="1"/>
  <c r="AV19" i="1" s="1"/>
  <c r="AU27" i="1"/>
  <c r="AU19" i="1" s="1"/>
  <c r="AT27" i="1"/>
  <c r="AT19" i="1" s="1"/>
  <c r="AS27" i="1"/>
  <c r="AS19" i="1" s="1"/>
  <c r="AR27" i="1"/>
  <c r="AR19" i="1" s="1"/>
  <c r="AQ27" i="1"/>
  <c r="AQ19" i="1" s="1"/>
  <c r="AP27" i="1"/>
  <c r="AP19" i="1" s="1"/>
  <c r="AO27" i="1"/>
  <c r="AO19" i="1" s="1"/>
  <c r="AN27" i="1"/>
  <c r="AM27" i="1"/>
  <c r="AM19" i="1" s="1"/>
  <c r="AL27" i="1"/>
  <c r="AL19" i="1" s="1"/>
  <c r="AK27" i="1"/>
  <c r="AK19" i="1" s="1"/>
  <c r="AJ27" i="1"/>
  <c r="AJ19" i="1" s="1"/>
  <c r="AI27" i="1"/>
  <c r="AI19" i="1" s="1"/>
  <c r="AH27" i="1"/>
  <c r="AH19" i="1" s="1"/>
  <c r="AG27" i="1"/>
  <c r="AG19" i="1" s="1"/>
  <c r="AF27" i="1"/>
  <c r="AF19" i="1" s="1"/>
  <c r="AE27" i="1"/>
  <c r="AE19" i="1" s="1"/>
  <c r="AD27" i="1"/>
  <c r="AD19" i="1" s="1"/>
  <c r="AC27" i="1"/>
  <c r="AC19" i="1" s="1"/>
  <c r="AB27" i="1"/>
  <c r="AB19" i="1" s="1"/>
  <c r="AA27" i="1"/>
  <c r="AA19" i="1" s="1"/>
  <c r="Z27" i="1"/>
  <c r="Z19" i="1" s="1"/>
  <c r="Y27" i="1"/>
  <c r="Y19" i="1" s="1"/>
  <c r="X27" i="1"/>
  <c r="X19" i="1" s="1"/>
  <c r="W27" i="1"/>
  <c r="W19" i="1" s="1"/>
  <c r="V27" i="1"/>
  <c r="V19" i="1" s="1"/>
  <c r="U27" i="1"/>
  <c r="U19" i="1" s="1"/>
  <c r="T27" i="1"/>
  <c r="T19" i="1" s="1"/>
  <c r="S27" i="1"/>
  <c r="S19" i="1" s="1"/>
  <c r="R27" i="1"/>
  <c r="R19" i="1" s="1"/>
  <c r="Q27" i="1"/>
  <c r="Q19" i="1" s="1"/>
  <c r="P27" i="1"/>
  <c r="P19" i="1" s="1"/>
  <c r="O27" i="1"/>
  <c r="O19" i="1" s="1"/>
  <c r="N27" i="1"/>
  <c r="N19" i="1" s="1"/>
  <c r="L27" i="1"/>
  <c r="L19" i="1" s="1"/>
  <c r="K27" i="1"/>
  <c r="K19" i="1" s="1"/>
  <c r="I27" i="1"/>
  <c r="I19" i="1" s="1"/>
  <c r="H27" i="1"/>
  <c r="H19" i="1" s="1"/>
  <c r="B26" i="1"/>
  <c r="M24" i="1"/>
  <c r="L24" i="1"/>
  <c r="J24" i="1"/>
  <c r="CY23" i="1"/>
  <c r="CU23" i="1"/>
  <c r="CQ23" i="1"/>
  <c r="CC23" i="1"/>
  <c r="BU23" i="1"/>
  <c r="BQ23" i="1"/>
  <c r="BM23" i="1"/>
  <c r="BI23" i="1"/>
  <c r="BE23" i="1"/>
  <c r="BA23" i="1"/>
  <c r="AW23" i="1"/>
  <c r="AS23" i="1"/>
  <c r="AO23" i="1"/>
  <c r="AK23" i="1"/>
  <c r="AG23" i="1"/>
  <c r="AC23" i="1"/>
  <c r="Y23" i="1"/>
  <c r="U23" i="1"/>
  <c r="Q23" i="1"/>
  <c r="M23" i="1"/>
  <c r="J23" i="1"/>
  <c r="I23" i="1"/>
  <c r="CB22" i="1"/>
  <c r="BW22" i="1"/>
  <c r="BE22" i="1"/>
  <c r="AW22" i="1"/>
  <c r="AM22" i="1"/>
  <c r="AD22" i="1"/>
  <c r="Q22" i="1"/>
  <c r="M22" i="1"/>
  <c r="L22" i="1"/>
  <c r="J22" i="1"/>
  <c r="CY21" i="1"/>
  <c r="CB21" i="1"/>
  <c r="BE21" i="1"/>
  <c r="AV21" i="1"/>
  <c r="AF21" i="1"/>
  <c r="P21" i="1"/>
  <c r="M21" i="1"/>
  <c r="J21" i="1"/>
  <c r="M20" i="1"/>
  <c r="J20" i="1"/>
  <c r="AN19" i="1"/>
  <c r="M19" i="1"/>
  <c r="J19" i="1"/>
  <c r="CJ80" i="1" l="1"/>
  <c r="CJ20" i="1" s="1"/>
  <c r="CJ18" i="1" s="1"/>
  <c r="H141" i="1"/>
  <c r="CZ141" i="1"/>
  <c r="CO80" i="1"/>
  <c r="CO20" i="1" s="1"/>
  <c r="CO18" i="1" s="1"/>
  <c r="CI80" i="1"/>
  <c r="CI20" i="1" s="1"/>
  <c r="CI18" i="1" s="1"/>
  <c r="CV93" i="1"/>
  <c r="CV94" i="1"/>
  <c r="CL80" i="1"/>
  <c r="CL20" i="1" s="1"/>
  <c r="CL18" i="1" s="1"/>
  <c r="CS122" i="1"/>
  <c r="CS105" i="1" s="1"/>
  <c r="CG80" i="1"/>
  <c r="CG20" i="1" s="1"/>
  <c r="BH174" i="1"/>
  <c r="CC81" i="1"/>
  <c r="CU81" i="1"/>
  <c r="CQ81" i="1"/>
  <c r="CQ97" i="1"/>
  <c r="CQ99" i="1"/>
  <c r="CV100" i="1"/>
  <c r="CV160" i="1"/>
  <c r="CV159" i="1" s="1"/>
  <c r="CV22" i="1" s="1"/>
  <c r="CQ122" i="1"/>
  <c r="U101" i="1"/>
  <c r="CK80" i="1"/>
  <c r="CK20" i="1" s="1"/>
  <c r="CK18" i="1" s="1"/>
  <c r="CQ96" i="1"/>
  <c r="CQ98" i="1"/>
  <c r="CV99" i="1"/>
  <c r="CQ100" i="1"/>
  <c r="BZ106" i="1"/>
  <c r="U137" i="1"/>
  <c r="CV173" i="1"/>
  <c r="K173" i="1" s="1"/>
  <c r="U173" i="1" s="1"/>
  <c r="CQ174" i="1"/>
  <c r="CV176" i="1"/>
  <c r="CV97" i="1"/>
  <c r="T159" i="1"/>
  <c r="T22" i="1" s="1"/>
  <c r="CV168" i="1"/>
  <c r="K168" i="1" s="1"/>
  <c r="U168" i="1" s="1"/>
  <c r="CT169" i="1"/>
  <c r="CY171" i="1"/>
  <c r="U82" i="1"/>
  <c r="AX81" i="1"/>
  <c r="CY81" i="1"/>
  <c r="CY169" i="1"/>
  <c r="CT168" i="1"/>
  <c r="CT171" i="1"/>
  <c r="H81" i="1"/>
  <c r="CT95" i="1"/>
  <c r="CY95" i="1"/>
  <c r="O81" i="1"/>
  <c r="AN106" i="1"/>
  <c r="AN105" i="1" s="1"/>
  <c r="T118" i="1"/>
  <c r="AD141" i="1"/>
  <c r="AH141" i="1"/>
  <c r="AX141" i="1"/>
  <c r="BF141" i="1"/>
  <c r="BV141" i="1"/>
  <c r="BZ141" i="1"/>
  <c r="CV169" i="1"/>
  <c r="K169" i="1" s="1"/>
  <c r="U169" i="1" s="1"/>
  <c r="CV174" i="1"/>
  <c r="K174" i="1" s="1"/>
  <c r="U174" i="1" s="1"/>
  <c r="CV96" i="1"/>
  <c r="CV98" i="1"/>
  <c r="AK81" i="1"/>
  <c r="AO81" i="1"/>
  <c r="AS81" i="1"/>
  <c r="AW81" i="1"/>
  <c r="BA81" i="1"/>
  <c r="BE81" i="1"/>
  <c r="BI81" i="1"/>
  <c r="BM81" i="1"/>
  <c r="BQ81" i="1"/>
  <c r="BU81" i="1"/>
  <c r="AI106" i="1"/>
  <c r="AI105" i="1" s="1"/>
  <c r="AV106" i="1"/>
  <c r="AV105" i="1" s="1"/>
  <c r="CY107" i="1"/>
  <c r="AI167" i="1"/>
  <c r="CT167" i="1"/>
  <c r="CT170" i="1"/>
  <c r="CQ172" i="1"/>
  <c r="T82" i="1"/>
  <c r="CT107" i="1"/>
  <c r="CT106" i="1" s="1"/>
  <c r="CT105" i="1" s="1"/>
  <c r="L141" i="1"/>
  <c r="Q141" i="1"/>
  <c r="U141" i="1"/>
  <c r="Y141" i="1"/>
  <c r="AC141" i="1"/>
  <c r="AG141" i="1"/>
  <c r="AK141" i="1"/>
  <c r="AO141" i="1"/>
  <c r="AS141" i="1"/>
  <c r="AW141" i="1"/>
  <c r="BA141" i="1"/>
  <c r="BE141" i="1"/>
  <c r="BI141" i="1"/>
  <c r="BM141" i="1"/>
  <c r="BQ141" i="1"/>
  <c r="BU141" i="1"/>
  <c r="BY141" i="1"/>
  <c r="CC141" i="1"/>
  <c r="CQ141" i="1"/>
  <c r="CU141" i="1"/>
  <c r="CY141" i="1"/>
  <c r="AI159" i="1"/>
  <c r="AI22" i="1" s="1"/>
  <c r="CV167" i="1"/>
  <c r="K167" i="1" s="1"/>
  <c r="CV170" i="1"/>
  <c r="K170" i="1" s="1"/>
  <c r="U170" i="1" s="1"/>
  <c r="CY170" i="1"/>
  <c r="CV172" i="1"/>
  <c r="K172" i="1" s="1"/>
  <c r="U172" i="1" s="1"/>
  <c r="CQ173" i="1"/>
  <c r="CV175" i="1"/>
  <c r="K175" i="1" s="1"/>
  <c r="U175" i="1" s="1"/>
  <c r="CQ177" i="1"/>
  <c r="CG18" i="1"/>
  <c r="CS81" i="1"/>
  <c r="X105" i="1"/>
  <c r="N81" i="1"/>
  <c r="R81" i="1"/>
  <c r="R80" i="1" s="1"/>
  <c r="AJ81" i="1"/>
  <c r="AN81" i="1"/>
  <c r="AR81" i="1"/>
  <c r="AV81" i="1"/>
  <c r="AZ81" i="1"/>
  <c r="BD81" i="1"/>
  <c r="BH81" i="1"/>
  <c r="BL81" i="1"/>
  <c r="BP81" i="1"/>
  <c r="BT81" i="1"/>
  <c r="BX81" i="1"/>
  <c r="CB81" i="1"/>
  <c r="CF81" i="1"/>
  <c r="CT81" i="1"/>
  <c r="CX81" i="1"/>
  <c r="BJ81" i="1"/>
  <c r="BV81" i="1"/>
  <c r="K81" i="1"/>
  <c r="P81" i="1"/>
  <c r="L81" i="1"/>
  <c r="Q81" i="1"/>
  <c r="AI81" i="1"/>
  <c r="AM81" i="1"/>
  <c r="AQ81" i="1"/>
  <c r="AU81" i="1"/>
  <c r="BC81" i="1"/>
  <c r="BG81" i="1"/>
  <c r="BO81" i="1"/>
  <c r="BS81" i="1"/>
  <c r="BW81" i="1"/>
  <c r="CE81" i="1"/>
  <c r="CW81" i="1"/>
  <c r="CW105" i="1"/>
  <c r="AO105" i="1"/>
  <c r="N141" i="1"/>
  <c r="R141" i="1"/>
  <c r="V141" i="1"/>
  <c r="Z141" i="1"/>
  <c r="AL141" i="1"/>
  <c r="AP141" i="1"/>
  <c r="AT141" i="1"/>
  <c r="BB141" i="1"/>
  <c r="BJ141" i="1"/>
  <c r="BN141" i="1"/>
  <c r="BR141" i="1"/>
  <c r="CD141" i="1"/>
  <c r="CR141" i="1"/>
  <c r="CV141" i="1"/>
  <c r="BJ105" i="1"/>
  <c r="BZ105" i="1"/>
  <c r="AY81" i="1"/>
  <c r="BK81" i="1"/>
  <c r="I81" i="1"/>
  <c r="S81" i="1"/>
  <c r="N105" i="1"/>
  <c r="R105" i="1"/>
  <c r="AB105" i="1"/>
  <c r="AF105" i="1"/>
  <c r="AJ105" i="1"/>
  <c r="AS105" i="1"/>
  <c r="AW105" i="1"/>
  <c r="BI105" i="1"/>
  <c r="BT105" i="1"/>
  <c r="BY105" i="1"/>
  <c r="BY80" i="1" s="1"/>
  <c r="BY20" i="1" s="1"/>
  <c r="BY18" i="1" s="1"/>
  <c r="CC105" i="1"/>
  <c r="Y105" i="1"/>
  <c r="AG105" i="1"/>
  <c r="K141" i="1"/>
  <c r="P141" i="1"/>
  <c r="T141" i="1"/>
  <c r="X141" i="1"/>
  <c r="AB141" i="1"/>
  <c r="AF141" i="1"/>
  <c r="AJ141" i="1"/>
  <c r="AN141" i="1"/>
  <c r="AR141" i="1"/>
  <c r="AV141" i="1"/>
  <c r="AZ141" i="1"/>
  <c r="BD141" i="1"/>
  <c r="BH141" i="1"/>
  <c r="AS175" i="1"/>
  <c r="CQ175" i="1" s="1"/>
  <c r="AR105" i="1"/>
  <c r="BD105" i="1"/>
  <c r="BL105" i="1"/>
  <c r="CB105" i="1"/>
  <c r="CF105" i="1"/>
  <c r="BF166" i="1"/>
  <c r="BF24" i="1" s="1"/>
  <c r="BP166" i="1"/>
  <c r="BP24" i="1" s="1"/>
  <c r="AL81" i="1"/>
  <c r="AP81" i="1"/>
  <c r="BR81" i="1"/>
  <c r="CD81" i="1"/>
  <c r="CZ81" i="1"/>
  <c r="CS159" i="1"/>
  <c r="CS22" i="1" s="1"/>
  <c r="CR166" i="1"/>
  <c r="CR24" i="1" s="1"/>
  <c r="BM171" i="1"/>
  <c r="CV171" i="1" s="1"/>
  <c r="CW166" i="1"/>
  <c r="CW24" i="1" s="1"/>
  <c r="BF93" i="1"/>
  <c r="BC94" i="1"/>
  <c r="CQ94" i="1" s="1"/>
  <c r="AT105" i="1"/>
  <c r="AY105" i="1"/>
  <c r="BO105" i="1"/>
  <c r="BS105" i="1"/>
  <c r="CA105" i="1"/>
  <c r="CE105" i="1"/>
  <c r="P105" i="1"/>
  <c r="AC105" i="1"/>
  <c r="AK105" i="1"/>
  <c r="AP105" i="1"/>
  <c r="BB105" i="1"/>
  <c r="BN105" i="1"/>
  <c r="AI169" i="1"/>
  <c r="CQ169" i="1" s="1"/>
  <c r="CR105" i="1"/>
  <c r="AI170" i="1"/>
  <c r="CQ170" i="1" s="1"/>
  <c r="AT81" i="1"/>
  <c r="BB81" i="1"/>
  <c r="BF81" i="1"/>
  <c r="BN81" i="1"/>
  <c r="CR81" i="1"/>
  <c r="CV81" i="1"/>
  <c r="AZ105" i="1"/>
  <c r="U118" i="1"/>
  <c r="BC166" i="1"/>
  <c r="BC24" i="1" s="1"/>
  <c r="AS176" i="1"/>
  <c r="CQ176" i="1" s="1"/>
  <c r="L105" i="1"/>
  <c r="Q105" i="1"/>
  <c r="BA105" i="1"/>
  <c r="BX105" i="1"/>
  <c r="CZ105" i="1"/>
  <c r="U160" i="1"/>
  <c r="U159" i="1" s="1"/>
  <c r="U22" i="1" s="1"/>
  <c r="K159" i="1"/>
  <c r="K22" i="1" s="1"/>
  <c r="BL141" i="1"/>
  <c r="BP141" i="1"/>
  <c r="BT141" i="1"/>
  <c r="BX141" i="1"/>
  <c r="CB141" i="1"/>
  <c r="CF141" i="1"/>
  <c r="CT141" i="1"/>
  <c r="CX141" i="1"/>
  <c r="BW166" i="1"/>
  <c r="BW24" i="1" s="1"/>
  <c r="O105" i="1"/>
  <c r="S105" i="1"/>
  <c r="BQ105" i="1"/>
  <c r="BU105" i="1"/>
  <c r="U106" i="1"/>
  <c r="BK166" i="1"/>
  <c r="BK24" i="1" s="1"/>
  <c r="CZ166" i="1"/>
  <c r="CZ24" i="1" s="1"/>
  <c r="BE105" i="1"/>
  <c r="BR105" i="1"/>
  <c r="BV105" i="1"/>
  <c r="AX105" i="1"/>
  <c r="BW105" i="1"/>
  <c r="I141" i="1"/>
  <c r="O141" i="1"/>
  <c r="S141" i="1"/>
  <c r="W141" i="1"/>
  <c r="AA141" i="1"/>
  <c r="AE141" i="1"/>
  <c r="AI141" i="1"/>
  <c r="AM141" i="1"/>
  <c r="AQ141" i="1"/>
  <c r="AU141" i="1"/>
  <c r="AY141" i="1"/>
  <c r="BC141" i="1"/>
  <c r="BG141" i="1"/>
  <c r="BK141" i="1"/>
  <c r="BO141" i="1"/>
  <c r="BS141" i="1"/>
  <c r="BW141" i="1"/>
  <c r="CA141" i="1"/>
  <c r="CE141" i="1"/>
  <c r="CS141" i="1"/>
  <c r="CW141" i="1"/>
  <c r="CU166" i="1"/>
  <c r="CU24" i="1" s="1"/>
  <c r="AN166" i="1"/>
  <c r="AN24" i="1" s="1"/>
  <c r="K176" i="1"/>
  <c r="U176" i="1" s="1"/>
  <c r="CY108" i="1"/>
  <c r="BH108" i="1"/>
  <c r="CV108" i="1" s="1"/>
  <c r="BM95" i="1"/>
  <c r="CV95" i="1" s="1"/>
  <c r="V105" i="1"/>
  <c r="Z105" i="1"/>
  <c r="AD105" i="1"/>
  <c r="AH105" i="1"/>
  <c r="AL105" i="1"/>
  <c r="AQ105" i="1"/>
  <c r="AU105" i="1"/>
  <c r="CD105" i="1"/>
  <c r="BC107" i="1"/>
  <c r="BC106" i="1" s="1"/>
  <c r="BC105" i="1" s="1"/>
  <c r="BF106" i="1"/>
  <c r="BF105" i="1" s="1"/>
  <c r="CS166" i="1"/>
  <c r="CS24" i="1" s="1"/>
  <c r="W105" i="1"/>
  <c r="AA105" i="1"/>
  <c r="AE105" i="1"/>
  <c r="AM105" i="1"/>
  <c r="BG105" i="1"/>
  <c r="T107" i="1"/>
  <c r="T106" i="1" s="1"/>
  <c r="H106" i="1"/>
  <c r="H105" i="1" s="1"/>
  <c r="I105" i="1"/>
  <c r="BH107" i="1"/>
  <c r="T137" i="1"/>
  <c r="CT159" i="1"/>
  <c r="CT22" i="1" s="1"/>
  <c r="AS160" i="1"/>
  <c r="CQ160" i="1" s="1"/>
  <c r="AV159" i="1"/>
  <c r="AV22" i="1" s="1"/>
  <c r="AI168" i="1"/>
  <c r="CQ168" i="1" s="1"/>
  <c r="AL166" i="1"/>
  <c r="AL24" i="1" s="1"/>
  <c r="Y166" i="1"/>
  <c r="Y24" i="1" s="1"/>
  <c r="BK106" i="1"/>
  <c r="BK105" i="1" s="1"/>
  <c r="CU105" i="1"/>
  <c r="BM107" i="1"/>
  <c r="BM106" i="1" s="1"/>
  <c r="BM105" i="1" s="1"/>
  <c r="BP106" i="1"/>
  <c r="BP105" i="1" s="1"/>
  <c r="CX106" i="1"/>
  <c r="CX105" i="1" s="1"/>
  <c r="Y159" i="1"/>
  <c r="Y22" i="1" s="1"/>
  <c r="T166" i="1"/>
  <c r="T24" i="1" s="1"/>
  <c r="CX166" i="1"/>
  <c r="CX24" i="1" s="1"/>
  <c r="K106" i="1"/>
  <c r="K105" i="1" s="1"/>
  <c r="AV166" i="1"/>
  <c r="AV24" i="1" s="1"/>
  <c r="AS167" i="1"/>
  <c r="AI171" i="1"/>
  <c r="BH177" i="1"/>
  <c r="H80" i="1" l="1"/>
  <c r="H20" i="1" s="1"/>
  <c r="H18" i="1" s="1"/>
  <c r="BZ80" i="1"/>
  <c r="BZ20" i="1" s="1"/>
  <c r="BZ18" i="1" s="1"/>
  <c r="CV107" i="1"/>
  <c r="CV106" i="1" s="1"/>
  <c r="CV105" i="1" s="1"/>
  <c r="CA80" i="1"/>
  <c r="CA20" i="1" s="1"/>
  <c r="CA18" i="1" s="1"/>
  <c r="AK80" i="1"/>
  <c r="AK20" i="1" s="1"/>
  <c r="AK18" i="1" s="1"/>
  <c r="CQ107" i="1"/>
  <c r="BH166" i="1"/>
  <c r="BH24" i="1" s="1"/>
  <c r="CQ167" i="1"/>
  <c r="CQ171" i="1"/>
  <c r="BG80" i="1"/>
  <c r="BG20" i="1" s="1"/>
  <c r="BG18" i="1" s="1"/>
  <c r="BR80" i="1"/>
  <c r="BR20" i="1" s="1"/>
  <c r="BR18" i="1" s="1"/>
  <c r="BI80" i="1"/>
  <c r="BI20" i="1" s="1"/>
  <c r="BI18" i="1" s="1"/>
  <c r="BC93" i="1"/>
  <c r="CQ93" i="1" s="1"/>
  <c r="CT93" i="1"/>
  <c r="CV177" i="1"/>
  <c r="K177" i="1" s="1"/>
  <c r="U177" i="1" s="1"/>
  <c r="BK80" i="1"/>
  <c r="BK20" i="1" s="1"/>
  <c r="BK18" i="1" s="1"/>
  <c r="BA80" i="1"/>
  <c r="BA20" i="1" s="1"/>
  <c r="BA18" i="1" s="1"/>
  <c r="CQ95" i="1"/>
  <c r="K171" i="1"/>
  <c r="U171" i="1" s="1"/>
  <c r="BE80" i="1"/>
  <c r="BE20" i="1" s="1"/>
  <c r="BE18" i="1" s="1"/>
  <c r="I20" i="1"/>
  <c r="I18" i="1" s="1"/>
  <c r="K80" i="1"/>
  <c r="K20" i="1" s="1"/>
  <c r="AX80" i="1"/>
  <c r="AX20" i="1" s="1"/>
  <c r="AX18" i="1" s="1"/>
  <c r="BV80" i="1"/>
  <c r="BV20" i="1" s="1"/>
  <c r="BV18" i="1" s="1"/>
  <c r="CB80" i="1"/>
  <c r="CB20" i="1" s="1"/>
  <c r="CB18" i="1" s="1"/>
  <c r="BJ80" i="1"/>
  <c r="BJ20" i="1" s="1"/>
  <c r="BJ18" i="1" s="1"/>
  <c r="N20" i="1"/>
  <c r="N18" i="1" s="1"/>
  <c r="AT80" i="1"/>
  <c r="AT20" i="1" s="1"/>
  <c r="AT18" i="1" s="1"/>
  <c r="AQ80" i="1"/>
  <c r="AQ20" i="1" s="1"/>
  <c r="AQ18" i="1" s="1"/>
  <c r="BT80" i="1"/>
  <c r="BT20" i="1" s="1"/>
  <c r="BT18" i="1" s="1"/>
  <c r="O80" i="1"/>
  <c r="O20" i="1" s="1"/>
  <c r="O18" i="1" s="1"/>
  <c r="BQ80" i="1"/>
  <c r="BQ20" i="1" s="1"/>
  <c r="BQ18" i="1" s="1"/>
  <c r="L80" i="1"/>
  <c r="L20" i="1" s="1"/>
  <c r="L18" i="1" s="1"/>
  <c r="Q80" i="1"/>
  <c r="Q20" i="1" s="1"/>
  <c r="Q18" i="1" s="1"/>
  <c r="CX80" i="1"/>
  <c r="CX20" i="1" s="1"/>
  <c r="CX18" i="1" s="1"/>
  <c r="CY106" i="1"/>
  <c r="CY105" i="1" s="1"/>
  <c r="CY80" i="1" s="1"/>
  <c r="CY20" i="1" s="1"/>
  <c r="AL80" i="1"/>
  <c r="AL20" i="1" s="1"/>
  <c r="BX80" i="1"/>
  <c r="BX20" i="1" s="1"/>
  <c r="BX18" i="1" s="1"/>
  <c r="AO80" i="1"/>
  <c r="AO20" i="1" s="1"/>
  <c r="AO18" i="1" s="1"/>
  <c r="AR80" i="1"/>
  <c r="AR20" i="1" s="1"/>
  <c r="AR18" i="1" s="1"/>
  <c r="AJ80" i="1"/>
  <c r="AJ20" i="1" s="1"/>
  <c r="AJ18" i="1" s="1"/>
  <c r="AP80" i="1"/>
  <c r="AP20" i="1" s="1"/>
  <c r="AP18" i="1" s="1"/>
  <c r="AW80" i="1"/>
  <c r="AW20" i="1" s="1"/>
  <c r="AW18" i="1" s="1"/>
  <c r="CC80" i="1"/>
  <c r="CC20" i="1" s="1"/>
  <c r="CC18" i="1" s="1"/>
  <c r="CZ80" i="1"/>
  <c r="CZ20" i="1" s="1"/>
  <c r="CZ18" i="1" s="1"/>
  <c r="BM166" i="1"/>
  <c r="BM24" i="1" s="1"/>
  <c r="BL80" i="1"/>
  <c r="BL20" i="1" s="1"/>
  <c r="BL18" i="1" s="1"/>
  <c r="P20" i="1"/>
  <c r="P18" i="1" s="1"/>
  <c r="CU80" i="1"/>
  <c r="CU20" i="1" s="1"/>
  <c r="CU18" i="1" s="1"/>
  <c r="S80" i="1"/>
  <c r="S20" i="1" s="1"/>
  <c r="S18" i="1" s="1"/>
  <c r="BU80" i="1"/>
  <c r="BU20" i="1" s="1"/>
  <c r="BU18" i="1" s="1"/>
  <c r="CR80" i="1"/>
  <c r="CR20" i="1" s="1"/>
  <c r="CR18" i="1" s="1"/>
  <c r="CT80" i="1"/>
  <c r="CT20" i="1" s="1"/>
  <c r="CD80" i="1"/>
  <c r="CD20" i="1" s="1"/>
  <c r="CD18" i="1" s="1"/>
  <c r="CY166" i="1"/>
  <c r="CY24" i="1" s="1"/>
  <c r="AZ80" i="1"/>
  <c r="AZ20" i="1" s="1"/>
  <c r="AZ18" i="1" s="1"/>
  <c r="CT166" i="1"/>
  <c r="CT24" i="1" s="1"/>
  <c r="AS166" i="1"/>
  <c r="AS24" i="1" s="1"/>
  <c r="BF80" i="1"/>
  <c r="BF20" i="1" s="1"/>
  <c r="BF18" i="1" s="1"/>
  <c r="AU80" i="1"/>
  <c r="AU20" i="1" s="1"/>
  <c r="AU18" i="1" s="1"/>
  <c r="AV80" i="1"/>
  <c r="AV20" i="1" s="1"/>
  <c r="AV18" i="1" s="1"/>
  <c r="U105" i="1"/>
  <c r="BD80" i="1"/>
  <c r="BD20" i="1" s="1"/>
  <c r="BD18" i="1" s="1"/>
  <c r="AS80" i="1"/>
  <c r="AS20" i="1" s="1"/>
  <c r="R20" i="1"/>
  <c r="R18" i="1" s="1"/>
  <c r="AN80" i="1"/>
  <c r="AN20" i="1" s="1"/>
  <c r="AN18" i="1" s="1"/>
  <c r="BN80" i="1"/>
  <c r="BN20" i="1" s="1"/>
  <c r="BN18" i="1" s="1"/>
  <c r="BS80" i="1"/>
  <c r="BS20" i="1" s="1"/>
  <c r="BS18" i="1" s="1"/>
  <c r="AI80" i="1"/>
  <c r="AI20" i="1" s="1"/>
  <c r="CW80" i="1"/>
  <c r="CW20" i="1" s="1"/>
  <c r="CW18" i="1" s="1"/>
  <c r="BO80" i="1"/>
  <c r="BO20" i="1" s="1"/>
  <c r="BO18" i="1" s="1"/>
  <c r="CS80" i="1"/>
  <c r="CS20" i="1" s="1"/>
  <c r="CS18" i="1" s="1"/>
  <c r="AM80" i="1"/>
  <c r="AM20" i="1" s="1"/>
  <c r="AM18" i="1" s="1"/>
  <c r="BP80" i="1"/>
  <c r="BP20" i="1" s="1"/>
  <c r="BP18" i="1" s="1"/>
  <c r="BW80" i="1"/>
  <c r="BW20" i="1" s="1"/>
  <c r="BW18" i="1" s="1"/>
  <c r="CF80" i="1"/>
  <c r="CF20" i="1" s="1"/>
  <c r="CF18" i="1" s="1"/>
  <c r="BB80" i="1"/>
  <c r="BB20" i="1" s="1"/>
  <c r="BB18" i="1" s="1"/>
  <c r="CE80" i="1"/>
  <c r="CE20" i="1" s="1"/>
  <c r="CE18" i="1" s="1"/>
  <c r="AY80" i="1"/>
  <c r="AY20" i="1" s="1"/>
  <c r="AY18" i="1" s="1"/>
  <c r="BC80" i="1"/>
  <c r="BC20" i="1" s="1"/>
  <c r="BC18" i="1" s="1"/>
  <c r="AL18" i="1"/>
  <c r="AI166" i="1"/>
  <c r="AI24" i="1" s="1"/>
  <c r="CQ106" i="1"/>
  <c r="CQ105" i="1" s="1"/>
  <c r="CQ80" i="1" s="1"/>
  <c r="CQ20" i="1" s="1"/>
  <c r="BH106" i="1"/>
  <c r="BH105" i="1" s="1"/>
  <c r="BH80" i="1" s="1"/>
  <c r="BH20" i="1" s="1"/>
  <c r="U167" i="1"/>
  <c r="T105" i="1"/>
  <c r="AS159" i="1"/>
  <c r="AS22" i="1" s="1"/>
  <c r="CQ159" i="1"/>
  <c r="CQ22" i="1" s="1"/>
  <c r="BM80" i="1"/>
  <c r="BM20" i="1" s="1"/>
  <c r="BH18" i="1" l="1"/>
  <c r="CV166" i="1"/>
  <c r="CV24" i="1" s="1"/>
  <c r="K166" i="1"/>
  <c r="K24" i="1" s="1"/>
  <c r="K18" i="1" s="1"/>
  <c r="AI18" i="1"/>
  <c r="U166" i="1"/>
  <c r="U24" i="1" s="1"/>
  <c r="CY18" i="1"/>
  <c r="BM18" i="1"/>
  <c r="AS18" i="1"/>
  <c r="CT18" i="1"/>
  <c r="CQ166" i="1"/>
  <c r="CQ24" i="1" s="1"/>
  <c r="CQ18" i="1" s="1"/>
  <c r="CV80" i="1"/>
  <c r="CV20" i="1" s="1"/>
  <c r="CV18" i="1" l="1"/>
  <c r="X86" i="1"/>
  <c r="X81" i="1" s="1"/>
  <c r="X80" i="1" s="1"/>
  <c r="X20" i="1" s="1"/>
  <c r="X18" i="1" s="1"/>
  <c r="AH86" i="1"/>
  <c r="AH81" i="1" s="1"/>
  <c r="AH80" i="1" s="1"/>
  <c r="AH20" i="1" s="1"/>
  <c r="AH18" i="1" s="1"/>
  <c r="AC86" i="1"/>
  <c r="AC81" i="1" s="1"/>
  <c r="AC80" i="1" s="1"/>
  <c r="AC20" i="1" s="1"/>
  <c r="AC18" i="1" s="1"/>
  <c r="AA86" i="1"/>
  <c r="AA81" i="1"/>
  <c r="AA80" i="1" s="1"/>
  <c r="AA20" i="1" s="1"/>
  <c r="AA18" i="1" s="1"/>
  <c r="AD86" i="1"/>
  <c r="AD81" i="1" s="1"/>
  <c r="AD80" i="1" s="1"/>
  <c r="AD20" i="1" s="1"/>
  <c r="AD18" i="1" s="1"/>
  <c r="W86" i="1"/>
  <c r="W81" i="1" s="1"/>
  <c r="W80" i="1" s="1"/>
  <c r="W20" i="1" s="1"/>
  <c r="W18" i="1" s="1"/>
  <c r="Z86" i="1"/>
  <c r="Z81" i="1" s="1"/>
  <c r="Z80" i="1" s="1"/>
  <c r="Z20" i="1" s="1"/>
  <c r="Z18" i="1" s="1"/>
  <c r="AB86" i="1"/>
  <c r="AB81" i="1" s="1"/>
  <c r="AB80" i="1" s="1"/>
  <c r="AB20" i="1" s="1"/>
  <c r="AB18" i="1" s="1"/>
  <c r="T87" i="1"/>
  <c r="T86" i="1" s="1"/>
  <c r="T81" i="1" s="1"/>
  <c r="T80" i="1" s="1"/>
  <c r="T20" i="1" s="1"/>
  <c r="T18" i="1" s="1"/>
  <c r="AF86" i="1"/>
  <c r="AF81" i="1" s="1"/>
  <c r="AF80" i="1" s="1"/>
  <c r="AF20" i="1" s="1"/>
  <c r="AF18" i="1" s="1"/>
  <c r="V86" i="1"/>
  <c r="V81" i="1" s="1"/>
  <c r="V80" i="1" s="1"/>
  <c r="V20" i="1" s="1"/>
  <c r="V18" i="1" s="1"/>
  <c r="AE86" i="1"/>
  <c r="AE81" i="1"/>
  <c r="AE80" i="1" s="1"/>
  <c r="AE20" i="1" s="1"/>
  <c r="AE18" i="1" s="1"/>
  <c r="AG86" i="1"/>
  <c r="AG81" i="1" s="1"/>
  <c r="AG80" i="1" s="1"/>
  <c r="AG20" i="1" s="1"/>
  <c r="AG18" i="1" s="1"/>
  <c r="Y86" i="1"/>
  <c r="Y81" i="1" s="1"/>
  <c r="Y80" i="1" s="1"/>
  <c r="Y20" i="1" s="1"/>
  <c r="Y18" i="1" s="1"/>
  <c r="U81" i="1"/>
  <c r="U80" i="1" s="1"/>
  <c r="U20" i="1" s="1"/>
  <c r="U18" i="1" s="1"/>
</calcChain>
</file>

<file path=xl/comments1.xml><?xml version="1.0" encoding="utf-8"?>
<comments xmlns="http://schemas.openxmlformats.org/spreadsheetml/2006/main">
  <authors>
    <author>Низамова Румия Радиковна</author>
  </authors>
  <commentList>
    <comment ref="R10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Данные из формы 20 Расчет УНЦ</t>
        </r>
      </text>
    </comment>
    <comment ref="S10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Данные из формы 20 Расчет УНЦ</t>
        </r>
      </text>
    </comment>
  </commentList>
</comments>
</file>

<file path=xl/sharedStrings.xml><?xml version="1.0" encoding="utf-8"?>
<sst xmlns="http://schemas.openxmlformats.org/spreadsheetml/2006/main" count="819" uniqueCount="268">
  <si>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</si>
  <si>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</si>
  <si>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</si>
  <si>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</si>
  <si>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 xml:space="preserve">                                                               полное наименование субъекта электроэнергетики</t>
  </si>
  <si>
    <t xml:space="preserve">     Год раскрытия информации: 2024г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</si>
  <si>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</si>
  <si>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</si>
  <si>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</si>
  <si>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</si>
  <si>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</si>
  <si>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</si>
  <si>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</si>
  <si>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</si>
  <si>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документацией, млн. рублей (с НДС)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</si>
  <si>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</si>
  <si>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01.01.2021 года, млн рублей 
(с НДС) </t>
  </si>
  <si>
    <t>Оценка полной стоимости инвестиционного проекта в соответствии с УНЦ типовых технологических решений капитального строительства объектов электроэнергетики, млн. рублей (с НДС)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</si>
  <si>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</si>
  <si>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</si>
  <si>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2021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</si>
  <si>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</si>
  <si>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</si>
  <si>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 xml:space="preserve">Утвержденный план </t>
  </si>
  <si>
    <t>Предложение по корректировке утвержденного плана</t>
  </si>
  <si>
    <t>Утвержденный план</t>
  </si>
  <si>
    <t>Утвержденный план
2022 года</t>
  </si>
  <si>
    <t>Факт
2022 года</t>
  </si>
  <si>
    <t xml:space="preserve">Утвержденный план 
2023 года </t>
  </si>
  <si>
    <t>Факт 
2023 года</t>
  </si>
  <si>
    <t xml:space="preserve">Утвержденный план 
2024 года </t>
  </si>
  <si>
    <t>Предложение по корректировке утвержденного плана 
2024 года</t>
  </si>
  <si>
    <t xml:space="preserve">Утвержденный план 
2025 года 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</si>
  <si>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(N+2)</t>
    </r>
  </si>
  <si>
    <t>Утвержденный план 
2026 года</t>
  </si>
  <si>
    <t xml:space="preserve">Итого за период реализации инвестиционной программы
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</si>
  <si>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</si>
  <si>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</si>
  <si>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</si>
  <si>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</si>
  <si>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</si>
  <si>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</si>
  <si>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(с НДС) </t>
  </si>
  <si>
    <t xml:space="preserve">в прогнозных ценах соответствующих лет, млн рублей 
(с НДС) </t>
  </si>
  <si>
    <t>План на 01.01.2021 года (N-1)</t>
  </si>
  <si>
    <r>
      <t>План на 01.01.2022 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</si>
  <si>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01.01.2022 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</si>
  <si>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</si>
  <si>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</si>
  <si>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</si>
  <si>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</si>
  <si>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</si>
  <si>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</si>
  <si>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</si>
  <si>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</si>
  <si>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</si>
  <si>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</si>
  <si>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</si>
  <si>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</si>
  <si>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</si>
  <si>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</si>
  <si>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</si>
  <si>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</si>
  <si>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</si>
  <si>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</si>
  <si>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</si>
  <si>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</si>
  <si>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</si>
  <si>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</si>
  <si>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</si>
  <si>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</si>
  <si>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</si>
  <si>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</si>
  <si>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</si>
  <si>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</si>
  <si>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</si>
  <si>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</si>
  <si>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</si>
  <si>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</si>
  <si>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</si>
  <si>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</si>
  <si>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</si>
  <si>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</si>
  <si>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</si>
  <si>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</si>
  <si>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</si>
  <si>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</si>
  <si>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</si>
  <si>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</si>
  <si>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-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</si>
  <si>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</si>
  <si>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</si>
  <si>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</si>
  <si>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</si>
  <si>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</si>
  <si>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</si>
  <si>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</si>
  <si>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</si>
  <si>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</si>
  <si>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</si>
  <si>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</si>
  <si>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</si>
  <si>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</si>
  <si>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</si>
  <si>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</si>
  <si>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</si>
  <si>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</si>
  <si>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</si>
  <si>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</si>
  <si>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</si>
  <si>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</si>
  <si>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</si>
  <si>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</si>
  <si>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</si>
  <si>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</si>
  <si>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</si>
  <si>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</si>
  <si>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</si>
  <si>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</si>
  <si>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</si>
  <si>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</si>
  <si>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</si>
  <si>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</si>
  <si>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</si>
  <si>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</si>
  <si>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</si>
  <si>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</si>
  <si>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</si>
  <si>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</si>
  <si>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</si>
  <si>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</si>
  <si>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</si>
  <si>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</si>
  <si>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</si>
  <si>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</si>
  <si>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</si>
  <si>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</si>
  <si>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</si>
  <si>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</si>
  <si>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</si>
  <si>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</si>
  <si>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</si>
  <si>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</si>
  <si>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</si>
  <si>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1.2.2.1</t>
  </si>
  <si>
    <t>нд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</si>
  <si>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</si>
  <si>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</si>
  <si>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</si>
  <si>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</si>
  <si>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</si>
  <si>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</si>
  <si>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</si>
  <si>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</si>
  <si>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</si>
  <si>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</si>
  <si>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</si>
  <si>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</si>
  <si>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</si>
  <si>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</si>
  <si>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</si>
  <si>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</si>
  <si>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</si>
  <si>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</si>
  <si>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</si>
  <si>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</si>
  <si>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</si>
  <si>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</si>
  <si>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</si>
  <si>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</si>
  <si>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</si>
  <si>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</si>
  <si>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</si>
  <si>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</si>
  <si>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</si>
  <si>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</si>
  <si>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</si>
  <si>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</si>
  <si>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</si>
  <si>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</si>
  <si>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</si>
  <si>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З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</si>
  <si>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</si>
  <si>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</si>
  <si>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</si>
  <si>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</si>
  <si>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</t>
  </si>
  <si>
    <t>З, Н</t>
  </si>
  <si>
    <t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t>
  </si>
  <si>
    <t>Проведение проверок потребителей физических и юридических лиц с использованием эталонных электроизме-рительных приборов с целью точных измерений.</t>
  </si>
  <si>
    <t>Исполнительный директор</t>
  </si>
  <si>
    <t>И.И. Гуреева</t>
  </si>
  <si>
    <t>П.А. Бросайло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</si>
  <si>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</si>
  <si>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</si>
  <si>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</si>
  <si>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</si>
  <si>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</si>
  <si>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А.В. Галкин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</si>
  <si>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</si>
  <si>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</si>
  <si>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</si>
  <si>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</si>
  <si>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</si>
  <si>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</si>
  <si>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</si>
  <si>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</si>
  <si>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</si>
  <si>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</si>
  <si>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</si>
  <si>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</si>
  <si>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</si>
  <si>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</si>
  <si>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</si>
  <si>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</si>
  <si>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 xml:space="preserve">Организация интеллектуальной системы учета электрической энергии 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</si>
  <si>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</si>
  <si>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</si>
  <si>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</si>
  <si>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</si>
  <si>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</si>
  <si>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</si>
  <si>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</si>
  <si>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</si>
  <si>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</si>
  <si>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</si>
  <si>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</si>
  <si>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</si>
  <si>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</si>
  <si>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</si>
  <si>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</si>
  <si>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</si>
  <si>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</si>
  <si>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</si>
  <si>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</si>
  <si>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</si>
  <si>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</si>
  <si>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Робот - тренажер "Гоша"</t>
  </si>
  <si>
    <t>N/УСК/73/П21</t>
  </si>
  <si>
    <t>Многофункциональный прибор энергетика СЕ602М</t>
  </si>
  <si>
    <t>О/УСК/73/П22</t>
  </si>
  <si>
    <t xml:space="preserve">     Инвестиционная программа  АО "Ульяновская сетевая компания"</t>
  </si>
  <si>
    <t xml:space="preserve">                                                                           Утвержденные плановые значения показателей приведены в соответствии с </t>
  </si>
  <si>
    <t>План 
2027 года</t>
  </si>
  <si>
    <t>32.31</t>
  </si>
  <si>
    <t>32.32</t>
  </si>
  <si>
    <t>32.33</t>
  </si>
  <si>
    <t>32.34</t>
  </si>
  <si>
    <t>32.35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</si>
  <si>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</si>
  <si>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</si>
  <si>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</si>
  <si>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</si>
  <si>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</si>
  <si>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</si>
  <si>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</si>
  <si>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</si>
  <si>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</si>
  <si>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</si>
  <si>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</si>
  <si>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</si>
  <si>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Физическим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</si>
  <si>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1.2.1.2.1</t>
  </si>
  <si>
    <t>1.2.1.2.2</t>
  </si>
  <si>
    <t>1.2.1.2.3</t>
  </si>
  <si>
    <t>1.2.1.2.4</t>
  </si>
  <si>
    <t>1.2.1.2.5</t>
  </si>
  <si>
    <t>1.2.1.2.6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</si>
</sst>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0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8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0" xfId="0" applyFont="1"/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7" fillId="0" borderId="1" xfId="2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left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49" fontId="7" fillId="3" borderId="1" xfId="2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17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165" fontId="1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49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4" borderId="1" xfId="2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164" fontId="1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/>
    <xf numFmtId="165" fontId="11" fillId="4" borderId="1" xfId="0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7" fillId="0" borderId="1" xfId="2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65">
          <cell r="AJ165">
            <v>0.79021249999999998</v>
          </cell>
        </row>
        <row r="166">
          <cell r="AJ166">
            <v>1.4575000000000002</v>
          </cell>
        </row>
        <row r="167">
          <cell r="AJ167">
            <v>3.5887500000000001</v>
          </cell>
        </row>
        <row r="168">
          <cell r="AJ168">
            <v>2.2522500000000001</v>
          </cell>
        </row>
        <row r="169">
          <cell r="AJ169">
            <v>5.1113333333333335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104">
          <cell r="AB104">
            <v>88.608000000000004</v>
          </cell>
        </row>
        <row r="165">
          <cell r="AJ165">
            <v>0.67666666666666675</v>
          </cell>
        </row>
        <row r="166">
          <cell r="AJ166">
            <v>1.530375</v>
          </cell>
        </row>
        <row r="167">
          <cell r="AJ167">
            <v>2.2609125000000003</v>
          </cell>
        </row>
        <row r="168">
          <cell r="AJ168">
            <v>3.9414375000000001</v>
          </cell>
        </row>
        <row r="169">
          <cell r="AJ169">
            <v>5.3157866666666669</v>
          </cell>
        </row>
        <row r="170">
          <cell r="AJ170">
            <v>5.4100000000000002E-2</v>
          </cell>
        </row>
        <row r="171">
          <cell r="AJ171">
            <v>0.25</v>
          </cell>
        </row>
      </sheetData>
      <sheetData sheetId="3">
        <row r="104">
          <cell r="AB104">
            <v>103.001</v>
          </cell>
        </row>
        <row r="105">
          <cell r="AK105">
            <v>0</v>
          </cell>
        </row>
        <row r="165">
          <cell r="AJ165">
            <v>1.5915900000000001</v>
          </cell>
        </row>
        <row r="166">
          <cell r="AJ166">
            <v>4.7026950000000003</v>
          </cell>
        </row>
        <row r="167">
          <cell r="AJ167">
            <v>3.2792733333333337</v>
          </cell>
        </row>
        <row r="168">
          <cell r="AJ168">
            <v>5.5284175000000007</v>
          </cell>
        </row>
      </sheetData>
      <sheetData sheetId="4">
        <row r="104">
          <cell r="AB104">
            <v>108.18899999999999</v>
          </cell>
        </row>
        <row r="165">
          <cell r="AJ165">
            <v>3.2605333333333335</v>
          </cell>
        </row>
        <row r="166">
          <cell r="AJ166">
            <v>0.85261083333333343</v>
          </cell>
        </row>
        <row r="167">
          <cell r="AJ167">
            <v>17.248662500000002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A188"/>
  <sheetViews>
    <sheetView tabSelected="1" topLeftCell="A14" zoomScale="85" zoomScaleNormal="85" workbookViewId="0">
      <pane xSplit="2" ySplit="4" topLeftCell="C24" activePane="bottomRight" state="frozen"/>
      <selection activeCell="A14" sqref="A14"/>
      <selection pane="topRight" activeCell="C14" sqref="C14"/>
      <selection pane="bottomLeft" activeCell="A18" sqref="A18"/>
      <selection pane="bottomRight" activeCell="BK81" sqref="BK81"/>
    </sheetView>
  </sheetViews>
  <sheetFormatPr defaultColWidth="10" defaultRowHeight="15.6" outlineLevelRow="1" outlineLevelCol="1" x14ac:dyDescent="0.3"/>
  <cols>
    <col min="1" max="1" width="9.88671875" style="3" customWidth="1"/>
    <col min="2" max="2" width="65.6640625" style="3" customWidth="1"/>
    <col min="3" max="3" width="24" style="3" customWidth="1"/>
    <col min="4" max="4" width="6.109375" style="3" customWidth="1"/>
    <col min="5" max="5" width="6.6640625" style="3" customWidth="1"/>
    <col min="6" max="6" width="13" style="3" customWidth="1"/>
    <col min="7" max="7" width="16.6640625" style="3" customWidth="1"/>
    <col min="8" max="8" width="10.6640625" style="3" customWidth="1"/>
    <col min="9" max="9" width="12.88671875" style="3" customWidth="1"/>
    <col min="10" max="10" width="8.44140625" style="3" customWidth="1"/>
    <col min="11" max="11" width="9.33203125" style="3" customWidth="1"/>
    <col min="12" max="12" width="11.33203125" style="3" customWidth="1"/>
    <col min="13" max="13" width="8.33203125" style="1" customWidth="1"/>
    <col min="14" max="14" width="9" style="1" customWidth="1"/>
    <col min="15" max="15" width="13.6640625" style="1" customWidth="1"/>
    <col min="16" max="16" width="9.44140625" style="1" customWidth="1"/>
    <col min="17" max="17" width="10.5546875" style="1" customWidth="1"/>
    <col min="18" max="18" width="14.109375" style="1" customWidth="1"/>
    <col min="19" max="19" width="13.88671875" style="1" customWidth="1"/>
    <col min="20" max="20" width="15.33203125" style="1" customWidth="1"/>
    <col min="21" max="21" width="17.109375" style="1" customWidth="1"/>
    <col min="22" max="22" width="7.88671875" style="1" customWidth="1"/>
    <col min="23" max="23" width="9.109375" style="1" customWidth="1"/>
    <col min="24" max="24" width="9.88671875" style="1" customWidth="1"/>
    <col min="25" max="25" width="7.6640625" style="1" hidden="1" customWidth="1"/>
    <col min="26" max="26" width="6.5546875" style="1" hidden="1" customWidth="1"/>
    <col min="27" max="28" width="8.44140625" style="1" hidden="1" customWidth="1"/>
    <col min="29" max="29" width="6.6640625" style="1" hidden="1" customWidth="1"/>
    <col min="30" max="30" width="7.6640625" style="1" hidden="1" customWidth="1"/>
    <col min="31" max="31" width="6.5546875" style="1" hidden="1" customWidth="1"/>
    <col min="32" max="32" width="11.5546875" style="1" hidden="1" customWidth="1"/>
    <col min="33" max="33" width="13" style="1" hidden="1" customWidth="1"/>
    <col min="34" max="34" width="7.6640625" style="1" hidden="1" customWidth="1"/>
    <col min="35" max="35" width="7.5546875" style="1" customWidth="1"/>
    <col min="36" max="36" width="9.5546875" style="1" customWidth="1"/>
    <col min="37" max="37" width="10.5546875" style="1" customWidth="1"/>
    <col min="38" max="38" width="12" style="1" customWidth="1"/>
    <col min="39" max="39" width="9.33203125" style="3" customWidth="1"/>
    <col min="40" max="40" width="11.44140625" style="3" customWidth="1"/>
    <col min="41" max="41" width="9.6640625" style="3" customWidth="1"/>
    <col min="42" max="42" width="11.33203125" style="3" customWidth="1"/>
    <col min="43" max="43" width="12.33203125" style="3" customWidth="1"/>
    <col min="44" max="44" width="9.88671875" style="3" customWidth="1"/>
    <col min="45" max="45" width="8.88671875" style="3" customWidth="1" outlineLevel="1"/>
    <col min="46" max="46" width="8" style="3" customWidth="1" outlineLevel="1"/>
    <col min="47" max="47" width="9.6640625" style="3" customWidth="1" outlineLevel="1"/>
    <col min="48" max="48" width="11.5546875" style="3" customWidth="1" outlineLevel="1"/>
    <col min="49" max="49" width="8.6640625" style="3" customWidth="1" outlineLevel="1"/>
    <col min="50" max="51" width="8" style="3" customWidth="1" outlineLevel="1"/>
    <col min="52" max="52" width="10.33203125" style="3" customWidth="1" outlineLevel="1"/>
    <col min="53" max="53" width="10.6640625" style="3" customWidth="1" outlineLevel="1"/>
    <col min="54" max="54" width="8" style="3" customWidth="1" outlineLevel="1"/>
    <col min="55" max="55" width="9.33203125" style="3" customWidth="1" outlineLevel="1"/>
    <col min="56" max="56" width="8" style="3" customWidth="1" outlineLevel="1"/>
    <col min="57" max="58" width="9.6640625" style="3" customWidth="1" outlineLevel="1"/>
    <col min="59" max="59" width="8" style="3" customWidth="1" outlineLevel="1"/>
    <col min="60" max="60" width="10.109375" style="3" customWidth="1" outlineLevel="1"/>
    <col min="61" max="61" width="8" style="3" customWidth="1" outlineLevel="1"/>
    <col min="62" max="62" width="9" style="3" customWidth="1" outlineLevel="1"/>
    <col min="63" max="63" width="11.33203125" style="3" customWidth="1" outlineLevel="1"/>
    <col min="64" max="64" width="8" style="3" customWidth="1" outlineLevel="1"/>
    <col min="65" max="65" width="9.5546875" style="3" customWidth="1" outlineLevel="1"/>
    <col min="66" max="66" width="8" style="3" customWidth="1" outlineLevel="1"/>
    <col min="67" max="67" width="9.6640625" style="3" customWidth="1" outlineLevel="1"/>
    <col min="68" max="68" width="10.6640625" style="3" customWidth="1" outlineLevel="1"/>
    <col min="69" max="69" width="8" style="3" customWidth="1" outlineLevel="1"/>
    <col min="70" max="71" width="8" style="3" hidden="1" customWidth="1" outlineLevel="1"/>
    <col min="72" max="72" width="9.5546875" style="3" hidden="1" customWidth="1" outlineLevel="1"/>
    <col min="73" max="73" width="11.33203125" style="3" hidden="1" customWidth="1" outlineLevel="1"/>
    <col min="74" max="74" width="8" style="3" hidden="1" customWidth="1" outlineLevel="1"/>
    <col min="75" max="75" width="8.88671875" style="3" customWidth="1" outlineLevel="1"/>
    <col min="76" max="76" width="8" style="3" customWidth="1" outlineLevel="1"/>
    <col min="77" max="77" width="8.109375" style="3" customWidth="1" outlineLevel="1"/>
    <col min="78" max="78" width="9.88671875" style="3" customWidth="1" outlineLevel="1"/>
    <col min="79" max="79" width="8" style="3" customWidth="1" outlineLevel="1"/>
    <col min="80" max="81" width="8" style="3" hidden="1" customWidth="1" outlineLevel="1"/>
    <col min="82" max="82" width="9.5546875" style="3" hidden="1" customWidth="1" outlineLevel="1"/>
    <col min="83" max="83" width="11.33203125" style="3" hidden="1" customWidth="1" outlineLevel="1"/>
    <col min="84" max="84" width="8" style="3" hidden="1" customWidth="1" outlineLevel="1"/>
    <col min="85" max="85" width="8.88671875" style="3" customWidth="1" outlineLevel="1"/>
    <col min="86" max="86" width="8" style="3" customWidth="1" outlineLevel="1"/>
    <col min="87" max="87" width="8.109375" style="3" customWidth="1" outlineLevel="1"/>
    <col min="88" max="88" width="9.88671875" style="3" customWidth="1" outlineLevel="1"/>
    <col min="89" max="89" width="8" style="3" customWidth="1" outlineLevel="1"/>
    <col min="90" max="91" width="8" style="3" hidden="1" customWidth="1" outlineLevel="1"/>
    <col min="92" max="92" width="9.5546875" style="3" hidden="1" customWidth="1" outlineLevel="1"/>
    <col min="93" max="93" width="11.33203125" style="3" hidden="1" customWidth="1" outlineLevel="1"/>
    <col min="94" max="94" width="8" style="3" hidden="1" customWidth="1" outlineLevel="1"/>
    <col min="95" max="95" width="8.88671875" style="3" customWidth="1" collapsed="1"/>
    <col min="96" max="96" width="9" style="3" customWidth="1"/>
    <col min="97" max="97" width="9.6640625" style="3" customWidth="1"/>
    <col min="98" max="98" width="11.6640625" style="3" customWidth="1"/>
    <col min="99" max="99" width="8" style="3" customWidth="1"/>
    <col min="100" max="100" width="10.5546875" style="3" customWidth="1"/>
    <col min="101" max="101" width="9.6640625" style="3" customWidth="1"/>
    <col min="102" max="102" width="13.109375" style="3" customWidth="1"/>
    <col min="103" max="103" width="12.6640625" style="3" customWidth="1"/>
    <col min="104" max="104" width="10.6640625" style="3" customWidth="1"/>
    <col min="105" max="105" width="47.6640625" style="3" customWidth="1"/>
    <col min="106" max="16384" width="10" style="3"/>
  </cols>
  <sheetData>
    <row r="1" spans="1:105" ht="18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/>
      <c r="AM1" s="1"/>
      <c r="AN1" s="1"/>
      <c r="AO1" s="1"/>
      <c r="DA1" s="2" t="s">
        <v>0</v>
      </c>
    </row>
    <row r="2" spans="1:105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/>
      <c r="AM2" s="1"/>
      <c r="AN2" s="1"/>
      <c r="AO2" s="1"/>
      <c r="DA2" s="4" t="s">
        <v>1</v>
      </c>
    </row>
    <row r="3" spans="1:105" ht="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/>
      <c r="AM3" s="1"/>
      <c r="AN3" s="1"/>
      <c r="AO3" s="1"/>
      <c r="DA3" s="4" t="s">
        <v>2</v>
      </c>
    </row>
    <row r="4" spans="1:105" ht="17.399999999999999" x14ac:dyDescent="0.3">
      <c r="A4" s="119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M4" s="1"/>
      <c r="AN4" s="1"/>
      <c r="AO4" s="1"/>
    </row>
    <row r="5" spans="1:105" ht="17.399999999999999" x14ac:dyDescent="0.3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</row>
    <row r="6" spans="1:105" ht="18" x14ac:dyDescent="0.3">
      <c r="A6" s="127" t="s">
        <v>241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</row>
    <row r="7" spans="1:105" ht="18.75" customHeight="1" x14ac:dyDescent="0.3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</row>
    <row r="8" spans="1:105" ht="18" x14ac:dyDescent="0.3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M8" s="1"/>
      <c r="AN8" s="1"/>
      <c r="AO8" s="1"/>
      <c r="DA8" s="4"/>
    </row>
    <row r="9" spans="1:105" ht="18" x14ac:dyDescent="0.3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</row>
    <row r="10" spans="1:105" ht="17.399999999999999" x14ac:dyDescent="0.3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8" x14ac:dyDescent="0.35">
      <c r="A11" s="10"/>
      <c r="B11" s="10"/>
      <c r="C11" s="10" t="s">
        <v>242</v>
      </c>
      <c r="D11" s="10"/>
      <c r="E11" s="10"/>
      <c r="F11" s="10"/>
      <c r="G11" s="10"/>
      <c r="H11" s="10"/>
      <c r="J11" s="10"/>
      <c r="K11" s="10"/>
      <c r="L11" s="10"/>
      <c r="M11" s="10"/>
      <c r="N11" s="10"/>
      <c r="O11" s="10"/>
      <c r="P11" s="10" t="s">
        <v>6</v>
      </c>
      <c r="Q11" s="11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x14ac:dyDescent="0.3">
      <c r="A12" s="120" t="s">
        <v>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</row>
    <row r="13" spans="1:105" x14ac:dyDescent="0.3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Z13" s="13"/>
    </row>
    <row r="14" spans="1:105" ht="82.2" customHeight="1" x14ac:dyDescent="0.3">
      <c r="A14" s="112" t="s">
        <v>8</v>
      </c>
      <c r="B14" s="112" t="s">
        <v>9</v>
      </c>
      <c r="C14" s="112" t="s">
        <v>10</v>
      </c>
      <c r="D14" s="121" t="s">
        <v>11</v>
      </c>
      <c r="E14" s="121" t="s">
        <v>12</v>
      </c>
      <c r="F14" s="106" t="s">
        <v>13</v>
      </c>
      <c r="G14" s="108"/>
      <c r="H14" s="112" t="s">
        <v>14</v>
      </c>
      <c r="I14" s="112"/>
      <c r="J14" s="112"/>
      <c r="K14" s="112"/>
      <c r="L14" s="112"/>
      <c r="M14" s="112"/>
      <c r="N14" s="122" t="s">
        <v>15</v>
      </c>
      <c r="O14" s="109" t="s">
        <v>16</v>
      </c>
      <c r="P14" s="112" t="s">
        <v>17</v>
      </c>
      <c r="Q14" s="112"/>
      <c r="R14" s="112"/>
      <c r="S14" s="112"/>
      <c r="T14" s="112" t="s">
        <v>18</v>
      </c>
      <c r="U14" s="112"/>
      <c r="V14" s="113" t="s">
        <v>19</v>
      </c>
      <c r="W14" s="114"/>
      <c r="X14" s="115"/>
      <c r="Y14" s="112" t="s">
        <v>20</v>
      </c>
      <c r="Z14" s="112"/>
      <c r="AA14" s="112"/>
      <c r="AB14" s="112"/>
      <c r="AC14" s="112"/>
      <c r="AD14" s="112"/>
      <c r="AE14" s="112"/>
      <c r="AF14" s="112"/>
      <c r="AG14" s="112"/>
      <c r="AH14" s="112"/>
      <c r="AI14" s="112" t="s">
        <v>21</v>
      </c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03" t="s">
        <v>22</v>
      </c>
    </row>
    <row r="15" spans="1:105" ht="49.95" customHeight="1" x14ac:dyDescent="0.3">
      <c r="A15" s="112"/>
      <c r="B15" s="112"/>
      <c r="C15" s="112"/>
      <c r="D15" s="121"/>
      <c r="E15" s="121"/>
      <c r="F15" s="109" t="s">
        <v>23</v>
      </c>
      <c r="G15" s="109" t="s">
        <v>24</v>
      </c>
      <c r="H15" s="106" t="s">
        <v>25</v>
      </c>
      <c r="I15" s="107"/>
      <c r="J15" s="108"/>
      <c r="K15" s="116" t="s">
        <v>24</v>
      </c>
      <c r="L15" s="117"/>
      <c r="M15" s="118"/>
      <c r="N15" s="123"/>
      <c r="O15" s="110"/>
      <c r="P15" s="112" t="s">
        <v>25</v>
      </c>
      <c r="Q15" s="112"/>
      <c r="R15" s="112" t="s">
        <v>24</v>
      </c>
      <c r="S15" s="112"/>
      <c r="T15" s="112"/>
      <c r="U15" s="112"/>
      <c r="V15" s="116"/>
      <c r="W15" s="117"/>
      <c r="X15" s="118"/>
      <c r="Y15" s="112" t="s">
        <v>25</v>
      </c>
      <c r="Z15" s="112"/>
      <c r="AA15" s="112"/>
      <c r="AB15" s="112"/>
      <c r="AC15" s="112"/>
      <c r="AD15" s="112" t="s">
        <v>24</v>
      </c>
      <c r="AE15" s="112"/>
      <c r="AF15" s="112"/>
      <c r="AG15" s="112"/>
      <c r="AH15" s="112"/>
      <c r="AI15" s="106" t="s">
        <v>26</v>
      </c>
      <c r="AJ15" s="107"/>
      <c r="AK15" s="107"/>
      <c r="AL15" s="107"/>
      <c r="AM15" s="108"/>
      <c r="AN15" s="106" t="s">
        <v>27</v>
      </c>
      <c r="AO15" s="107"/>
      <c r="AP15" s="107"/>
      <c r="AQ15" s="107"/>
      <c r="AR15" s="108"/>
      <c r="AS15" s="106" t="s">
        <v>28</v>
      </c>
      <c r="AT15" s="107"/>
      <c r="AU15" s="107"/>
      <c r="AV15" s="107"/>
      <c r="AW15" s="108"/>
      <c r="AX15" s="106" t="s">
        <v>29</v>
      </c>
      <c r="AY15" s="107"/>
      <c r="AZ15" s="107"/>
      <c r="BA15" s="107"/>
      <c r="BB15" s="108"/>
      <c r="BC15" s="106" t="s">
        <v>30</v>
      </c>
      <c r="BD15" s="107"/>
      <c r="BE15" s="107"/>
      <c r="BF15" s="107"/>
      <c r="BG15" s="108"/>
      <c r="BH15" s="106" t="s">
        <v>31</v>
      </c>
      <c r="BI15" s="107"/>
      <c r="BJ15" s="107"/>
      <c r="BK15" s="107"/>
      <c r="BL15" s="108"/>
      <c r="BM15" s="106" t="s">
        <v>32</v>
      </c>
      <c r="BN15" s="107"/>
      <c r="BO15" s="107"/>
      <c r="BP15" s="107"/>
      <c r="BQ15" s="108"/>
      <c r="BR15" s="106" t="s">
        <v>33</v>
      </c>
      <c r="BS15" s="107"/>
      <c r="BT15" s="107"/>
      <c r="BU15" s="107"/>
      <c r="BV15" s="108"/>
      <c r="BW15" s="106" t="s">
        <v>34</v>
      </c>
      <c r="BX15" s="107"/>
      <c r="BY15" s="107"/>
      <c r="BZ15" s="107"/>
      <c r="CA15" s="108"/>
      <c r="CB15" s="106" t="s">
        <v>33</v>
      </c>
      <c r="CC15" s="107"/>
      <c r="CD15" s="107"/>
      <c r="CE15" s="107"/>
      <c r="CF15" s="108"/>
      <c r="CG15" s="106" t="s">
        <v>243</v>
      </c>
      <c r="CH15" s="107"/>
      <c r="CI15" s="107"/>
      <c r="CJ15" s="107"/>
      <c r="CK15" s="108"/>
      <c r="CL15" s="106" t="s">
        <v>33</v>
      </c>
      <c r="CM15" s="107"/>
      <c r="CN15" s="107"/>
      <c r="CO15" s="107"/>
      <c r="CP15" s="108"/>
      <c r="CQ15" s="106" t="s">
        <v>35</v>
      </c>
      <c r="CR15" s="107"/>
      <c r="CS15" s="107"/>
      <c r="CT15" s="107"/>
      <c r="CU15" s="108"/>
      <c r="CV15" s="106" t="s">
        <v>36</v>
      </c>
      <c r="CW15" s="107"/>
      <c r="CX15" s="107"/>
      <c r="CY15" s="107"/>
      <c r="CZ15" s="108"/>
      <c r="DA15" s="104"/>
    </row>
    <row r="16" spans="1:105" ht="80.400000000000006" customHeight="1" x14ac:dyDescent="0.3">
      <c r="A16" s="112"/>
      <c r="B16" s="112"/>
      <c r="C16" s="112"/>
      <c r="D16" s="121"/>
      <c r="E16" s="121"/>
      <c r="F16" s="111"/>
      <c r="G16" s="111"/>
      <c r="H16" s="14" t="s">
        <v>37</v>
      </c>
      <c r="I16" s="14" t="s">
        <v>38</v>
      </c>
      <c r="J16" s="14" t="s">
        <v>39</v>
      </c>
      <c r="K16" s="14" t="s">
        <v>40</v>
      </c>
      <c r="L16" s="14" t="s">
        <v>38</v>
      </c>
      <c r="M16" s="14" t="s">
        <v>39</v>
      </c>
      <c r="N16" s="124"/>
      <c r="O16" s="111"/>
      <c r="P16" s="14" t="s">
        <v>41</v>
      </c>
      <c r="Q16" s="14" t="s">
        <v>42</v>
      </c>
      <c r="R16" s="14" t="s">
        <v>41</v>
      </c>
      <c r="S16" s="14" t="s">
        <v>43</v>
      </c>
      <c r="T16" s="15" t="s">
        <v>25</v>
      </c>
      <c r="U16" s="15" t="s">
        <v>24</v>
      </c>
      <c r="V16" s="14" t="s">
        <v>44</v>
      </c>
      <c r="W16" s="14" t="s">
        <v>45</v>
      </c>
      <c r="X16" s="14" t="s">
        <v>46</v>
      </c>
      <c r="Y16" s="14" t="s">
        <v>47</v>
      </c>
      <c r="Z16" s="14" t="s">
        <v>48</v>
      </c>
      <c r="AA16" s="14" t="s">
        <v>49</v>
      </c>
      <c r="AB16" s="16" t="s">
        <v>50</v>
      </c>
      <c r="AC16" s="16" t="s">
        <v>51</v>
      </c>
      <c r="AD16" s="14" t="s">
        <v>47</v>
      </c>
      <c r="AE16" s="14" t="s">
        <v>48</v>
      </c>
      <c r="AF16" s="14" t="s">
        <v>49</v>
      </c>
      <c r="AG16" s="16" t="s">
        <v>50</v>
      </c>
      <c r="AH16" s="16" t="s">
        <v>51</v>
      </c>
      <c r="AI16" s="14" t="s">
        <v>47</v>
      </c>
      <c r="AJ16" s="14" t="s">
        <v>48</v>
      </c>
      <c r="AK16" s="14" t="s">
        <v>49</v>
      </c>
      <c r="AL16" s="16" t="s">
        <v>50</v>
      </c>
      <c r="AM16" s="16" t="s">
        <v>51</v>
      </c>
      <c r="AN16" s="14" t="s">
        <v>47</v>
      </c>
      <c r="AO16" s="14" t="s">
        <v>48</v>
      </c>
      <c r="AP16" s="14" t="s">
        <v>49</v>
      </c>
      <c r="AQ16" s="16" t="s">
        <v>50</v>
      </c>
      <c r="AR16" s="16" t="s">
        <v>51</v>
      </c>
      <c r="AS16" s="14" t="s">
        <v>47</v>
      </c>
      <c r="AT16" s="14" t="s">
        <v>48</v>
      </c>
      <c r="AU16" s="14" t="s">
        <v>49</v>
      </c>
      <c r="AV16" s="16" t="s">
        <v>50</v>
      </c>
      <c r="AW16" s="16" t="s">
        <v>51</v>
      </c>
      <c r="AX16" s="14" t="s">
        <v>47</v>
      </c>
      <c r="AY16" s="14" t="s">
        <v>48</v>
      </c>
      <c r="AZ16" s="14" t="s">
        <v>49</v>
      </c>
      <c r="BA16" s="16" t="s">
        <v>50</v>
      </c>
      <c r="BB16" s="16" t="s">
        <v>51</v>
      </c>
      <c r="BC16" s="14" t="s">
        <v>47</v>
      </c>
      <c r="BD16" s="14" t="s">
        <v>48</v>
      </c>
      <c r="BE16" s="14" t="s">
        <v>49</v>
      </c>
      <c r="BF16" s="16" t="s">
        <v>50</v>
      </c>
      <c r="BG16" s="16" t="s">
        <v>51</v>
      </c>
      <c r="BH16" s="14" t="s">
        <v>47</v>
      </c>
      <c r="BI16" s="14" t="s">
        <v>48</v>
      </c>
      <c r="BJ16" s="14" t="s">
        <v>49</v>
      </c>
      <c r="BK16" s="16" t="s">
        <v>50</v>
      </c>
      <c r="BL16" s="16" t="s">
        <v>51</v>
      </c>
      <c r="BM16" s="14" t="s">
        <v>47</v>
      </c>
      <c r="BN16" s="14" t="s">
        <v>48</v>
      </c>
      <c r="BO16" s="14" t="s">
        <v>49</v>
      </c>
      <c r="BP16" s="16" t="s">
        <v>50</v>
      </c>
      <c r="BQ16" s="16" t="s">
        <v>51</v>
      </c>
      <c r="BR16" s="14" t="s">
        <v>47</v>
      </c>
      <c r="BS16" s="14" t="s">
        <v>48</v>
      </c>
      <c r="BT16" s="14" t="s">
        <v>49</v>
      </c>
      <c r="BU16" s="16" t="s">
        <v>50</v>
      </c>
      <c r="BV16" s="16" t="s">
        <v>51</v>
      </c>
      <c r="BW16" s="14" t="s">
        <v>47</v>
      </c>
      <c r="BX16" s="14" t="s">
        <v>48</v>
      </c>
      <c r="BY16" s="14" t="s">
        <v>49</v>
      </c>
      <c r="BZ16" s="16" t="s">
        <v>50</v>
      </c>
      <c r="CA16" s="16" t="s">
        <v>51</v>
      </c>
      <c r="CB16" s="14" t="s">
        <v>47</v>
      </c>
      <c r="CC16" s="14" t="s">
        <v>48</v>
      </c>
      <c r="CD16" s="14" t="s">
        <v>49</v>
      </c>
      <c r="CE16" s="16" t="s">
        <v>50</v>
      </c>
      <c r="CF16" s="16" t="s">
        <v>51</v>
      </c>
      <c r="CG16" s="100" t="s">
        <v>47</v>
      </c>
      <c r="CH16" s="100" t="s">
        <v>48</v>
      </c>
      <c r="CI16" s="100" t="s">
        <v>49</v>
      </c>
      <c r="CJ16" s="101" t="s">
        <v>50</v>
      </c>
      <c r="CK16" s="101" t="s">
        <v>51</v>
      </c>
      <c r="CL16" s="98" t="s">
        <v>47</v>
      </c>
      <c r="CM16" s="98" t="s">
        <v>48</v>
      </c>
      <c r="CN16" s="98" t="s">
        <v>49</v>
      </c>
      <c r="CO16" s="99" t="s">
        <v>50</v>
      </c>
      <c r="CP16" s="99" t="s">
        <v>51</v>
      </c>
      <c r="CQ16" s="14" t="s">
        <v>47</v>
      </c>
      <c r="CR16" s="14" t="s">
        <v>48</v>
      </c>
      <c r="CS16" s="14" t="s">
        <v>49</v>
      </c>
      <c r="CT16" s="16" t="s">
        <v>50</v>
      </c>
      <c r="CU16" s="16" t="s">
        <v>51</v>
      </c>
      <c r="CV16" s="14" t="s">
        <v>47</v>
      </c>
      <c r="CW16" s="14" t="s">
        <v>48</v>
      </c>
      <c r="CX16" s="14" t="s">
        <v>49</v>
      </c>
      <c r="CY16" s="16" t="s">
        <v>50</v>
      </c>
      <c r="CZ16" s="14" t="s">
        <v>51</v>
      </c>
      <c r="DA16" s="105"/>
    </row>
    <row r="17" spans="1:105" ht="19.5" customHeight="1" x14ac:dyDescent="0.3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8" t="s">
        <v>52</v>
      </c>
      <c r="Q17" s="18" t="s">
        <v>53</v>
      </c>
      <c r="R17" s="18" t="s">
        <v>54</v>
      </c>
      <c r="S17" s="18" t="s">
        <v>55</v>
      </c>
      <c r="T17" s="17">
        <v>17</v>
      </c>
      <c r="U17" s="17">
        <v>18</v>
      </c>
      <c r="V17" s="17">
        <v>19</v>
      </c>
      <c r="W17" s="17">
        <v>20</v>
      </c>
      <c r="X17" s="17">
        <v>21</v>
      </c>
      <c r="Y17" s="17">
        <v>22</v>
      </c>
      <c r="Z17" s="17">
        <v>23</v>
      </c>
      <c r="AA17" s="17">
        <v>24</v>
      </c>
      <c r="AB17" s="17">
        <v>25</v>
      </c>
      <c r="AC17" s="17">
        <v>26</v>
      </c>
      <c r="AD17" s="17">
        <v>27</v>
      </c>
      <c r="AE17" s="17">
        <v>28</v>
      </c>
      <c r="AF17" s="17">
        <v>29</v>
      </c>
      <c r="AG17" s="17">
        <v>30</v>
      </c>
      <c r="AH17" s="17">
        <v>31</v>
      </c>
      <c r="AI17" s="18" t="s">
        <v>56</v>
      </c>
      <c r="AJ17" s="18" t="s">
        <v>57</v>
      </c>
      <c r="AK17" s="18" t="s">
        <v>58</v>
      </c>
      <c r="AL17" s="18" t="s">
        <v>59</v>
      </c>
      <c r="AM17" s="18" t="s">
        <v>60</v>
      </c>
      <c r="AN17" s="18" t="s">
        <v>61</v>
      </c>
      <c r="AO17" s="18" t="s">
        <v>62</v>
      </c>
      <c r="AP17" s="18" t="s">
        <v>63</v>
      </c>
      <c r="AQ17" s="18" t="s">
        <v>64</v>
      </c>
      <c r="AR17" s="18" t="s">
        <v>65</v>
      </c>
      <c r="AS17" s="18" t="s">
        <v>66</v>
      </c>
      <c r="AT17" s="18" t="s">
        <v>67</v>
      </c>
      <c r="AU17" s="18" t="s">
        <v>68</v>
      </c>
      <c r="AV17" s="18" t="s">
        <v>69</v>
      </c>
      <c r="AW17" s="18" t="s">
        <v>70</v>
      </c>
      <c r="AX17" s="18" t="s">
        <v>71</v>
      </c>
      <c r="AY17" s="18" t="s">
        <v>72</v>
      </c>
      <c r="AZ17" s="18" t="s">
        <v>73</v>
      </c>
      <c r="BA17" s="18" t="s">
        <v>74</v>
      </c>
      <c r="BB17" s="18" t="s">
        <v>75</v>
      </c>
      <c r="BC17" s="18" t="s">
        <v>76</v>
      </c>
      <c r="BD17" s="18" t="s">
        <v>77</v>
      </c>
      <c r="BE17" s="18" t="s">
        <v>78</v>
      </c>
      <c r="BF17" s="18" t="s">
        <v>79</v>
      </c>
      <c r="BG17" s="18" t="s">
        <v>80</v>
      </c>
      <c r="BH17" s="18" t="s">
        <v>81</v>
      </c>
      <c r="BI17" s="18" t="s">
        <v>82</v>
      </c>
      <c r="BJ17" s="18" t="s">
        <v>83</v>
      </c>
      <c r="BK17" s="18" t="s">
        <v>84</v>
      </c>
      <c r="BL17" s="18" t="s">
        <v>85</v>
      </c>
      <c r="BM17" s="18" t="s">
        <v>76</v>
      </c>
      <c r="BN17" s="18" t="s">
        <v>77</v>
      </c>
      <c r="BO17" s="18" t="s">
        <v>78</v>
      </c>
      <c r="BP17" s="18" t="s">
        <v>79</v>
      </c>
      <c r="BQ17" s="18" t="s">
        <v>80</v>
      </c>
      <c r="BR17" s="18" t="s">
        <v>81</v>
      </c>
      <c r="BS17" s="18" t="s">
        <v>82</v>
      </c>
      <c r="BT17" s="18" t="s">
        <v>83</v>
      </c>
      <c r="BU17" s="18" t="s">
        <v>84</v>
      </c>
      <c r="BV17" s="18" t="s">
        <v>85</v>
      </c>
      <c r="BW17" s="18" t="s">
        <v>76</v>
      </c>
      <c r="BX17" s="18" t="s">
        <v>77</v>
      </c>
      <c r="BY17" s="18" t="s">
        <v>78</v>
      </c>
      <c r="BZ17" s="18" t="s">
        <v>79</v>
      </c>
      <c r="CA17" s="18" t="s">
        <v>80</v>
      </c>
      <c r="CB17" s="18" t="s">
        <v>81</v>
      </c>
      <c r="CC17" s="18" t="s">
        <v>82</v>
      </c>
      <c r="CD17" s="18" t="s">
        <v>83</v>
      </c>
      <c r="CE17" s="18" t="s">
        <v>84</v>
      </c>
      <c r="CF17" s="18" t="s">
        <v>85</v>
      </c>
      <c r="CG17" s="18" t="s">
        <v>244</v>
      </c>
      <c r="CH17" s="18" t="s">
        <v>245</v>
      </c>
      <c r="CI17" s="18" t="s">
        <v>246</v>
      </c>
      <c r="CJ17" s="18" t="s">
        <v>247</v>
      </c>
      <c r="CK17" s="18" t="s">
        <v>248</v>
      </c>
      <c r="CL17" s="18" t="s">
        <v>81</v>
      </c>
      <c r="CM17" s="18" t="s">
        <v>82</v>
      </c>
      <c r="CN17" s="18" t="s">
        <v>83</v>
      </c>
      <c r="CO17" s="18" t="s">
        <v>84</v>
      </c>
      <c r="CP17" s="18" t="s">
        <v>85</v>
      </c>
      <c r="CQ17" s="17">
        <v>33</v>
      </c>
      <c r="CR17" s="17">
        <v>34</v>
      </c>
      <c r="CS17" s="17">
        <v>35</v>
      </c>
      <c r="CT17" s="17">
        <v>36</v>
      </c>
      <c r="CU17" s="17">
        <v>37</v>
      </c>
      <c r="CV17" s="17">
        <v>38</v>
      </c>
      <c r="CW17" s="17">
        <v>39</v>
      </c>
      <c r="CX17" s="17">
        <v>40</v>
      </c>
      <c r="CY17" s="17">
        <v>41</v>
      </c>
      <c r="CZ17" s="17">
        <v>42</v>
      </c>
      <c r="DA17" s="17">
        <v>43</v>
      </c>
    </row>
    <row r="18" spans="1:105" s="26" customFormat="1" x14ac:dyDescent="0.3">
      <c r="A18" s="19" t="s">
        <v>86</v>
      </c>
      <c r="B18" s="20" t="s">
        <v>87</v>
      </c>
      <c r="C18" s="21" t="s">
        <v>88</v>
      </c>
      <c r="D18" s="21"/>
      <c r="E18" s="21"/>
      <c r="F18" s="21"/>
      <c r="G18" s="21"/>
      <c r="H18" s="22">
        <f>SUM(H19:H24)</f>
        <v>697.39937699999996</v>
      </c>
      <c r="I18" s="23">
        <f t="shared" ref="I18:CX18" si="0">SUM(I19:I24)</f>
        <v>0</v>
      </c>
      <c r="J18" s="21" t="s">
        <v>89</v>
      </c>
      <c r="K18" s="21">
        <f t="shared" si="0"/>
        <v>636.22389068400003</v>
      </c>
      <c r="L18" s="22">
        <f t="shared" si="0"/>
        <v>0</v>
      </c>
      <c r="M18" s="21" t="s">
        <v>89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2">
        <f t="shared" si="0"/>
        <v>602.82167538904162</v>
      </c>
      <c r="R18" s="22">
        <f t="shared" si="0"/>
        <v>1498.689576</v>
      </c>
      <c r="S18" s="22">
        <f t="shared" si="0"/>
        <v>1805.1851931960002</v>
      </c>
      <c r="T18" s="22">
        <f t="shared" si="0"/>
        <v>697.39937699999996</v>
      </c>
      <c r="U18" s="22">
        <f t="shared" si="0"/>
        <v>636.22389068400003</v>
      </c>
      <c r="V18" s="23">
        <f t="shared" si="0"/>
        <v>0</v>
      </c>
      <c r="W18" s="23">
        <f t="shared" si="0"/>
        <v>0</v>
      </c>
      <c r="X18" s="23">
        <f t="shared" si="0"/>
        <v>0</v>
      </c>
      <c r="Y18" s="23">
        <f t="shared" si="0"/>
        <v>0</v>
      </c>
      <c r="Z18" s="23">
        <f t="shared" si="0"/>
        <v>0</v>
      </c>
      <c r="AA18" s="23">
        <f t="shared" si="0"/>
        <v>0</v>
      </c>
      <c r="AB18" s="23">
        <f t="shared" si="0"/>
        <v>0</v>
      </c>
      <c r="AC18" s="23">
        <f t="shared" si="0"/>
        <v>0</v>
      </c>
      <c r="AD18" s="22">
        <f t="shared" si="0"/>
        <v>0</v>
      </c>
      <c r="AE18" s="22">
        <f t="shared" si="0"/>
        <v>0</v>
      </c>
      <c r="AF18" s="22">
        <f t="shared" si="0"/>
        <v>0</v>
      </c>
      <c r="AG18" s="22">
        <f t="shared" si="0"/>
        <v>0</v>
      </c>
      <c r="AH18" s="22">
        <f t="shared" si="0"/>
        <v>0</v>
      </c>
      <c r="AI18" s="22">
        <f t="shared" si="0"/>
        <v>22.758324999999999</v>
      </c>
      <c r="AJ18" s="23">
        <f t="shared" si="0"/>
        <v>0</v>
      </c>
      <c r="AK18" s="23">
        <f t="shared" si="0"/>
        <v>0</v>
      </c>
      <c r="AL18" s="22">
        <f t="shared" si="0"/>
        <v>22.758324999999999</v>
      </c>
      <c r="AM18" s="23">
        <f t="shared" si="0"/>
        <v>0</v>
      </c>
      <c r="AN18" s="22">
        <f t="shared" si="0"/>
        <v>44.142987028</v>
      </c>
      <c r="AO18" s="23">
        <f t="shared" si="0"/>
        <v>0</v>
      </c>
      <c r="AP18" s="23">
        <f t="shared" si="0"/>
        <v>0</v>
      </c>
      <c r="AQ18" s="22">
        <f t="shared" si="0"/>
        <v>44.142987028</v>
      </c>
      <c r="AR18" s="23">
        <f t="shared" si="0"/>
        <v>0</v>
      </c>
      <c r="AS18" s="22">
        <f t="shared" si="0"/>
        <v>129.100157</v>
      </c>
      <c r="AT18" s="23">
        <f t="shared" si="0"/>
        <v>0</v>
      </c>
      <c r="AU18" s="23">
        <f t="shared" si="0"/>
        <v>0</v>
      </c>
      <c r="AV18" s="22">
        <f t="shared" si="0"/>
        <v>129.100157</v>
      </c>
      <c r="AW18" s="23">
        <f t="shared" si="0"/>
        <v>0</v>
      </c>
      <c r="AX18" s="22">
        <f t="shared" si="0"/>
        <v>42.821223388</v>
      </c>
      <c r="AY18" s="23">
        <f t="shared" si="0"/>
        <v>0</v>
      </c>
      <c r="AZ18" s="23">
        <f t="shared" si="0"/>
        <v>0</v>
      </c>
      <c r="BA18" s="22">
        <f t="shared" si="0"/>
        <v>42.821223388</v>
      </c>
      <c r="BB18" s="23">
        <f t="shared" si="0"/>
        <v>0</v>
      </c>
      <c r="BC18" s="22">
        <f t="shared" si="0"/>
        <v>125.364301</v>
      </c>
      <c r="BD18" s="23">
        <f t="shared" si="0"/>
        <v>0</v>
      </c>
      <c r="BE18" s="23">
        <f t="shared" si="0"/>
        <v>0</v>
      </c>
      <c r="BF18" s="22">
        <f t="shared" si="0"/>
        <v>125.364301</v>
      </c>
      <c r="BG18" s="23">
        <f t="shared" si="0"/>
        <v>0</v>
      </c>
      <c r="BH18" s="22">
        <f t="shared" si="0"/>
        <v>127.08266048799999</v>
      </c>
      <c r="BI18" s="23">
        <f t="shared" si="0"/>
        <v>0</v>
      </c>
      <c r="BJ18" s="23">
        <f t="shared" si="0"/>
        <v>0</v>
      </c>
      <c r="BK18" s="22">
        <f t="shared" si="0"/>
        <v>127.08266048799999</v>
      </c>
      <c r="BL18" s="23">
        <f t="shared" si="0"/>
        <v>0</v>
      </c>
      <c r="BM18" s="22">
        <f t="shared" si="0"/>
        <v>149.57252800000001</v>
      </c>
      <c r="BN18" s="23">
        <f t="shared" si="0"/>
        <v>0</v>
      </c>
      <c r="BO18" s="23">
        <f t="shared" si="0"/>
        <v>0</v>
      </c>
      <c r="BP18" s="22">
        <f t="shared" si="0"/>
        <v>149.57252800000001</v>
      </c>
      <c r="BQ18" s="23">
        <f t="shared" si="0"/>
        <v>0</v>
      </c>
      <c r="BR18" s="22">
        <f t="shared" si="0"/>
        <v>0</v>
      </c>
      <c r="BS18" s="22">
        <f t="shared" si="0"/>
        <v>0</v>
      </c>
      <c r="BT18" s="22">
        <f t="shared" si="0"/>
        <v>0</v>
      </c>
      <c r="BU18" s="22">
        <f t="shared" si="0"/>
        <v>0</v>
      </c>
      <c r="BV18" s="22">
        <f t="shared" si="0"/>
        <v>0</v>
      </c>
      <c r="BW18" s="22">
        <f t="shared" si="0"/>
        <v>157.277906</v>
      </c>
      <c r="BX18" s="23">
        <f t="shared" si="0"/>
        <v>0</v>
      </c>
      <c r="BY18" s="23">
        <f t="shared" si="0"/>
        <v>0</v>
      </c>
      <c r="BZ18" s="22">
        <f t="shared" si="0"/>
        <v>157.277906</v>
      </c>
      <c r="CA18" s="23">
        <f t="shared" si="0"/>
        <v>0</v>
      </c>
      <c r="CB18" s="22">
        <f t="shared" si="0"/>
        <v>0</v>
      </c>
      <c r="CC18" s="22">
        <f t="shared" si="0"/>
        <v>0</v>
      </c>
      <c r="CD18" s="22">
        <f t="shared" si="0"/>
        <v>0</v>
      </c>
      <c r="CE18" s="22">
        <f t="shared" si="0"/>
        <v>0</v>
      </c>
      <c r="CF18" s="22">
        <f t="shared" si="0"/>
        <v>0</v>
      </c>
      <c r="CG18" s="22">
        <f t="shared" ref="CG18:CP18" si="1">SUM(CG19:CG24)</f>
        <v>81.254999999999995</v>
      </c>
      <c r="CH18" s="23">
        <f t="shared" si="1"/>
        <v>0</v>
      </c>
      <c r="CI18" s="23">
        <f t="shared" si="1"/>
        <v>0</v>
      </c>
      <c r="CJ18" s="22">
        <f t="shared" si="1"/>
        <v>81.254999999999995</v>
      </c>
      <c r="CK18" s="23">
        <f t="shared" si="1"/>
        <v>0</v>
      </c>
      <c r="CL18" s="22">
        <f t="shared" si="1"/>
        <v>0</v>
      </c>
      <c r="CM18" s="22">
        <f t="shared" si="1"/>
        <v>0</v>
      </c>
      <c r="CN18" s="22">
        <f t="shared" si="1"/>
        <v>0</v>
      </c>
      <c r="CO18" s="22">
        <f t="shared" si="1"/>
        <v>0</v>
      </c>
      <c r="CP18" s="22">
        <f t="shared" si="1"/>
        <v>0</v>
      </c>
      <c r="CQ18" s="22">
        <f t="shared" si="0"/>
        <v>665.32821699999988</v>
      </c>
      <c r="CR18" s="23">
        <f t="shared" si="0"/>
        <v>0</v>
      </c>
      <c r="CS18" s="23">
        <f t="shared" si="0"/>
        <v>0</v>
      </c>
      <c r="CT18" s="22">
        <f t="shared" si="0"/>
        <v>665.32821699999988</v>
      </c>
      <c r="CU18" s="23">
        <f t="shared" si="0"/>
        <v>0</v>
      </c>
      <c r="CV18" s="22">
        <f t="shared" si="0"/>
        <v>602.15230490399995</v>
      </c>
      <c r="CW18" s="24">
        <f t="shared" si="0"/>
        <v>0</v>
      </c>
      <c r="CX18" s="24">
        <f t="shared" si="0"/>
        <v>0</v>
      </c>
      <c r="CY18" s="22">
        <f>SUM(CY19:CY24)</f>
        <v>602.15230490399995</v>
      </c>
      <c r="CZ18" s="24">
        <f>SUM(CZ19:CZ24)</f>
        <v>0</v>
      </c>
      <c r="DA18" s="25"/>
    </row>
    <row r="19" spans="1:105" x14ac:dyDescent="0.3">
      <c r="A19" s="27" t="s">
        <v>90</v>
      </c>
      <c r="B19" s="28" t="s">
        <v>91</v>
      </c>
      <c r="C19" s="29" t="s">
        <v>88</v>
      </c>
      <c r="D19" s="29"/>
      <c r="E19" s="29"/>
      <c r="F19" s="29"/>
      <c r="G19" s="29"/>
      <c r="H19" s="30">
        <f>H27</f>
        <v>0</v>
      </c>
      <c r="I19" s="31">
        <f t="shared" ref="I19:CX19" si="2">I27</f>
        <v>0</v>
      </c>
      <c r="J19" s="30" t="str">
        <f t="shared" si="2"/>
        <v>-</v>
      </c>
      <c r="K19" s="30">
        <f t="shared" si="2"/>
        <v>0</v>
      </c>
      <c r="L19" s="30">
        <f t="shared" si="2"/>
        <v>0</v>
      </c>
      <c r="M19" s="30" t="str">
        <f t="shared" si="2"/>
        <v>-</v>
      </c>
      <c r="N19" s="31">
        <f t="shared" si="2"/>
        <v>0</v>
      </c>
      <c r="O19" s="31">
        <f t="shared" si="2"/>
        <v>0</v>
      </c>
      <c r="P19" s="31">
        <f t="shared" si="2"/>
        <v>0</v>
      </c>
      <c r="Q19" s="31">
        <f t="shared" si="2"/>
        <v>0</v>
      </c>
      <c r="R19" s="30">
        <f t="shared" si="2"/>
        <v>0</v>
      </c>
      <c r="S19" s="30">
        <f t="shared" si="2"/>
        <v>0</v>
      </c>
      <c r="T19" s="30">
        <f t="shared" si="2"/>
        <v>0</v>
      </c>
      <c r="U19" s="31">
        <f t="shared" si="2"/>
        <v>0</v>
      </c>
      <c r="V19" s="31">
        <f t="shared" si="2"/>
        <v>0</v>
      </c>
      <c r="W19" s="31">
        <f t="shared" si="2"/>
        <v>0</v>
      </c>
      <c r="X19" s="31">
        <f t="shared" si="2"/>
        <v>0</v>
      </c>
      <c r="Y19" s="31">
        <f t="shared" si="2"/>
        <v>0</v>
      </c>
      <c r="Z19" s="31">
        <f t="shared" si="2"/>
        <v>0</v>
      </c>
      <c r="AA19" s="31">
        <f t="shared" si="2"/>
        <v>0</v>
      </c>
      <c r="AB19" s="31">
        <f t="shared" si="2"/>
        <v>0</v>
      </c>
      <c r="AC19" s="31">
        <f t="shared" si="2"/>
        <v>0</v>
      </c>
      <c r="AD19" s="30">
        <f t="shared" si="2"/>
        <v>0</v>
      </c>
      <c r="AE19" s="30">
        <f t="shared" si="2"/>
        <v>0</v>
      </c>
      <c r="AF19" s="30">
        <f t="shared" si="2"/>
        <v>0</v>
      </c>
      <c r="AG19" s="30">
        <f t="shared" si="2"/>
        <v>0</v>
      </c>
      <c r="AH19" s="30">
        <f t="shared" si="2"/>
        <v>0</v>
      </c>
      <c r="AI19" s="30">
        <f t="shared" si="2"/>
        <v>0</v>
      </c>
      <c r="AJ19" s="31">
        <f t="shared" si="2"/>
        <v>0</v>
      </c>
      <c r="AK19" s="31">
        <f t="shared" si="2"/>
        <v>0</v>
      </c>
      <c r="AL19" s="30">
        <f t="shared" si="2"/>
        <v>0</v>
      </c>
      <c r="AM19" s="31">
        <f t="shared" si="2"/>
        <v>0</v>
      </c>
      <c r="AN19" s="30">
        <f t="shared" si="2"/>
        <v>0</v>
      </c>
      <c r="AO19" s="30">
        <f t="shared" si="2"/>
        <v>0</v>
      </c>
      <c r="AP19" s="30">
        <f t="shared" si="2"/>
        <v>0</v>
      </c>
      <c r="AQ19" s="30">
        <f t="shared" si="2"/>
        <v>0</v>
      </c>
      <c r="AR19" s="30">
        <f t="shared" si="2"/>
        <v>0</v>
      </c>
      <c r="AS19" s="30">
        <f t="shared" si="2"/>
        <v>0</v>
      </c>
      <c r="AT19" s="31">
        <f t="shared" si="2"/>
        <v>0</v>
      </c>
      <c r="AU19" s="31">
        <f t="shared" si="2"/>
        <v>0</v>
      </c>
      <c r="AV19" s="30">
        <f t="shared" si="2"/>
        <v>0</v>
      </c>
      <c r="AW19" s="31">
        <f t="shared" si="2"/>
        <v>0</v>
      </c>
      <c r="AX19" s="30">
        <f t="shared" si="2"/>
        <v>0</v>
      </c>
      <c r="AY19" s="31">
        <f t="shared" si="2"/>
        <v>0</v>
      </c>
      <c r="AZ19" s="31">
        <f t="shared" si="2"/>
        <v>0</v>
      </c>
      <c r="BA19" s="30">
        <f t="shared" si="2"/>
        <v>0</v>
      </c>
      <c r="BB19" s="31">
        <f t="shared" si="2"/>
        <v>0</v>
      </c>
      <c r="BC19" s="30">
        <f t="shared" si="2"/>
        <v>0</v>
      </c>
      <c r="BD19" s="31">
        <f t="shared" si="2"/>
        <v>0</v>
      </c>
      <c r="BE19" s="31">
        <f t="shared" si="2"/>
        <v>0</v>
      </c>
      <c r="BF19" s="30">
        <f t="shared" si="2"/>
        <v>0</v>
      </c>
      <c r="BG19" s="31">
        <f t="shared" si="2"/>
        <v>0</v>
      </c>
      <c r="BH19" s="30">
        <f t="shared" si="2"/>
        <v>0</v>
      </c>
      <c r="BI19" s="31">
        <f t="shared" si="2"/>
        <v>0</v>
      </c>
      <c r="BJ19" s="31">
        <f t="shared" si="2"/>
        <v>0</v>
      </c>
      <c r="BK19" s="30">
        <f t="shared" si="2"/>
        <v>0</v>
      </c>
      <c r="BL19" s="31">
        <f t="shared" si="2"/>
        <v>0</v>
      </c>
      <c r="BM19" s="30">
        <f t="shared" si="2"/>
        <v>0</v>
      </c>
      <c r="BN19" s="31">
        <f t="shared" si="2"/>
        <v>0</v>
      </c>
      <c r="BO19" s="31">
        <f t="shared" si="2"/>
        <v>0</v>
      </c>
      <c r="BP19" s="30">
        <f t="shared" si="2"/>
        <v>0</v>
      </c>
      <c r="BQ19" s="31">
        <f t="shared" si="2"/>
        <v>0</v>
      </c>
      <c r="BR19" s="30">
        <f t="shared" si="2"/>
        <v>0</v>
      </c>
      <c r="BS19" s="30">
        <f t="shared" si="2"/>
        <v>0</v>
      </c>
      <c r="BT19" s="30">
        <f t="shared" si="2"/>
        <v>0</v>
      </c>
      <c r="BU19" s="30">
        <f t="shared" si="2"/>
        <v>0</v>
      </c>
      <c r="BV19" s="30">
        <f t="shared" si="2"/>
        <v>0</v>
      </c>
      <c r="BW19" s="30">
        <f t="shared" si="2"/>
        <v>0</v>
      </c>
      <c r="BX19" s="31">
        <f t="shared" si="2"/>
        <v>0</v>
      </c>
      <c r="BY19" s="31">
        <f t="shared" si="2"/>
        <v>0</v>
      </c>
      <c r="BZ19" s="30">
        <f t="shared" si="2"/>
        <v>0</v>
      </c>
      <c r="CA19" s="31">
        <f t="shared" si="2"/>
        <v>0</v>
      </c>
      <c r="CB19" s="30">
        <f t="shared" si="2"/>
        <v>0</v>
      </c>
      <c r="CC19" s="30">
        <f t="shared" si="2"/>
        <v>0</v>
      </c>
      <c r="CD19" s="30">
        <f t="shared" si="2"/>
        <v>0</v>
      </c>
      <c r="CE19" s="30">
        <f t="shared" si="2"/>
        <v>0</v>
      </c>
      <c r="CF19" s="30">
        <f t="shared" si="2"/>
        <v>0</v>
      </c>
      <c r="CG19" s="30">
        <f t="shared" ref="CG19:CP19" si="3">CG27</f>
        <v>0</v>
      </c>
      <c r="CH19" s="31">
        <f t="shared" si="3"/>
        <v>0</v>
      </c>
      <c r="CI19" s="31">
        <f t="shared" si="3"/>
        <v>0</v>
      </c>
      <c r="CJ19" s="30">
        <f t="shared" si="3"/>
        <v>0</v>
      </c>
      <c r="CK19" s="31">
        <f t="shared" si="3"/>
        <v>0</v>
      </c>
      <c r="CL19" s="30">
        <f t="shared" si="3"/>
        <v>0</v>
      </c>
      <c r="CM19" s="30">
        <f t="shared" si="3"/>
        <v>0</v>
      </c>
      <c r="CN19" s="30">
        <f t="shared" si="3"/>
        <v>0</v>
      </c>
      <c r="CO19" s="30">
        <f t="shared" si="3"/>
        <v>0</v>
      </c>
      <c r="CP19" s="30">
        <f t="shared" si="3"/>
        <v>0</v>
      </c>
      <c r="CQ19" s="30">
        <f t="shared" si="2"/>
        <v>0</v>
      </c>
      <c r="CR19" s="31">
        <f t="shared" si="2"/>
        <v>0</v>
      </c>
      <c r="CS19" s="31">
        <f t="shared" si="2"/>
        <v>0</v>
      </c>
      <c r="CT19" s="30">
        <f t="shared" si="2"/>
        <v>0</v>
      </c>
      <c r="CU19" s="31">
        <f t="shared" si="2"/>
        <v>0</v>
      </c>
      <c r="CV19" s="30">
        <f t="shared" si="2"/>
        <v>0</v>
      </c>
      <c r="CW19" s="30">
        <f t="shared" si="2"/>
        <v>0</v>
      </c>
      <c r="CX19" s="30">
        <f t="shared" si="2"/>
        <v>0</v>
      </c>
      <c r="CY19" s="30">
        <f>CY27</f>
        <v>0</v>
      </c>
      <c r="CZ19" s="30">
        <f>CZ27</f>
        <v>0</v>
      </c>
      <c r="DA19" s="32"/>
    </row>
    <row r="20" spans="1:105" ht="31.2" x14ac:dyDescent="0.3">
      <c r="A20" s="27" t="s">
        <v>92</v>
      </c>
      <c r="B20" s="28" t="s">
        <v>93</v>
      </c>
      <c r="C20" s="29" t="s">
        <v>88</v>
      </c>
      <c r="D20" s="29"/>
      <c r="E20" s="29"/>
      <c r="F20" s="29"/>
      <c r="G20" s="29"/>
      <c r="H20" s="33">
        <f>H80</f>
        <v>590.92079999999999</v>
      </c>
      <c r="I20" s="31" t="str">
        <f t="shared" ref="I20:CX20" si="4">I80</f>
        <v>-</v>
      </c>
      <c r="J20" s="34" t="str">
        <f t="shared" si="4"/>
        <v>-</v>
      </c>
      <c r="K20" s="33">
        <f t="shared" si="4"/>
        <v>553.57812748800006</v>
      </c>
      <c r="L20" s="33">
        <f t="shared" si="4"/>
        <v>0</v>
      </c>
      <c r="M20" s="34" t="str">
        <f t="shared" si="4"/>
        <v>-</v>
      </c>
      <c r="N20" s="31" t="str">
        <f t="shared" si="4"/>
        <v>-</v>
      </c>
      <c r="O20" s="31">
        <f t="shared" si="4"/>
        <v>0</v>
      </c>
      <c r="P20" s="31" t="str">
        <f t="shared" si="4"/>
        <v>-</v>
      </c>
      <c r="Q20" s="33">
        <f t="shared" si="4"/>
        <v>601.42979000000003</v>
      </c>
      <c r="R20" s="33">
        <f t="shared" si="4"/>
        <v>1498.689576</v>
      </c>
      <c r="S20" s="33">
        <f t="shared" si="4"/>
        <v>1804.4053800000002</v>
      </c>
      <c r="T20" s="33">
        <f t="shared" si="4"/>
        <v>590.92079999999999</v>
      </c>
      <c r="U20" s="33">
        <f t="shared" si="4"/>
        <v>553.57812748800006</v>
      </c>
      <c r="V20" s="31">
        <f t="shared" si="4"/>
        <v>0</v>
      </c>
      <c r="W20" s="31">
        <f t="shared" si="4"/>
        <v>0</v>
      </c>
      <c r="X20" s="31">
        <f t="shared" si="4"/>
        <v>0</v>
      </c>
      <c r="Y20" s="31">
        <f t="shared" si="4"/>
        <v>0</v>
      </c>
      <c r="Z20" s="31">
        <f t="shared" si="4"/>
        <v>0</v>
      </c>
      <c r="AA20" s="31">
        <f t="shared" si="4"/>
        <v>0</v>
      </c>
      <c r="AB20" s="31">
        <f t="shared" si="4"/>
        <v>0</v>
      </c>
      <c r="AC20" s="31">
        <f t="shared" si="4"/>
        <v>0</v>
      </c>
      <c r="AD20" s="33">
        <f t="shared" si="4"/>
        <v>0</v>
      </c>
      <c r="AE20" s="33">
        <f t="shared" si="4"/>
        <v>0</v>
      </c>
      <c r="AF20" s="33">
        <f t="shared" si="4"/>
        <v>0</v>
      </c>
      <c r="AG20" s="33">
        <f t="shared" si="4"/>
        <v>0</v>
      </c>
      <c r="AH20" s="33">
        <f t="shared" si="4"/>
        <v>0</v>
      </c>
      <c r="AI20" s="33">
        <f t="shared" si="4"/>
        <v>5.6182699999999999</v>
      </c>
      <c r="AJ20" s="31">
        <f t="shared" si="4"/>
        <v>0</v>
      </c>
      <c r="AK20" s="31">
        <f t="shared" si="4"/>
        <v>0</v>
      </c>
      <c r="AL20" s="33">
        <f t="shared" si="4"/>
        <v>5.6182699999999999</v>
      </c>
      <c r="AM20" s="31">
        <f t="shared" si="4"/>
        <v>0</v>
      </c>
      <c r="AN20" s="33">
        <f t="shared" si="4"/>
        <v>36.210981359999998</v>
      </c>
      <c r="AO20" s="31">
        <f t="shared" si="4"/>
        <v>0</v>
      </c>
      <c r="AP20" s="31">
        <f t="shared" si="4"/>
        <v>0</v>
      </c>
      <c r="AQ20" s="33">
        <f t="shared" si="4"/>
        <v>36.210981359999998</v>
      </c>
      <c r="AR20" s="31">
        <f t="shared" si="4"/>
        <v>0</v>
      </c>
      <c r="AS20" s="33">
        <f t="shared" si="4"/>
        <v>111.54306</v>
      </c>
      <c r="AT20" s="31">
        <f t="shared" si="4"/>
        <v>0</v>
      </c>
      <c r="AU20" s="31">
        <f t="shared" si="4"/>
        <v>0</v>
      </c>
      <c r="AV20" s="33">
        <f t="shared" si="4"/>
        <v>111.54306</v>
      </c>
      <c r="AW20" s="31">
        <f t="shared" si="4"/>
        <v>0</v>
      </c>
      <c r="AX20" s="33">
        <f t="shared" si="4"/>
        <v>42.821223388</v>
      </c>
      <c r="AY20" s="31">
        <f t="shared" si="4"/>
        <v>0</v>
      </c>
      <c r="AZ20" s="31">
        <f t="shared" si="4"/>
        <v>0</v>
      </c>
      <c r="BA20" s="33">
        <f t="shared" si="4"/>
        <v>42.821223388</v>
      </c>
      <c r="BB20" s="31">
        <f t="shared" si="4"/>
        <v>0</v>
      </c>
      <c r="BC20" s="33">
        <f t="shared" si="4"/>
        <v>107.24193</v>
      </c>
      <c r="BD20" s="31">
        <f t="shared" si="4"/>
        <v>0</v>
      </c>
      <c r="BE20" s="31">
        <f t="shared" si="4"/>
        <v>0</v>
      </c>
      <c r="BF20" s="33">
        <f t="shared" si="4"/>
        <v>107.24193</v>
      </c>
      <c r="BG20" s="31">
        <f t="shared" si="4"/>
        <v>0</v>
      </c>
      <c r="BH20" s="33">
        <f t="shared" si="4"/>
        <v>106.10716448799998</v>
      </c>
      <c r="BI20" s="31">
        <f t="shared" si="4"/>
        <v>0</v>
      </c>
      <c r="BJ20" s="31">
        <f t="shared" si="4"/>
        <v>0</v>
      </c>
      <c r="BK20" s="33">
        <f t="shared" si="4"/>
        <v>106.10716448799998</v>
      </c>
      <c r="BL20" s="31">
        <f t="shared" si="4"/>
        <v>0</v>
      </c>
      <c r="BM20" s="33">
        <f t="shared" si="4"/>
        <v>123.93836</v>
      </c>
      <c r="BN20" s="31">
        <f t="shared" si="4"/>
        <v>0</v>
      </c>
      <c r="BO20" s="31">
        <f t="shared" si="4"/>
        <v>0</v>
      </c>
      <c r="BP20" s="33">
        <f t="shared" si="4"/>
        <v>123.93836</v>
      </c>
      <c r="BQ20" s="31">
        <f t="shared" si="4"/>
        <v>0</v>
      </c>
      <c r="BR20" s="33">
        <f t="shared" si="4"/>
        <v>0</v>
      </c>
      <c r="BS20" s="33">
        <f t="shared" si="4"/>
        <v>0</v>
      </c>
      <c r="BT20" s="33">
        <f t="shared" si="4"/>
        <v>0</v>
      </c>
      <c r="BU20" s="33">
        <f t="shared" si="4"/>
        <v>0</v>
      </c>
      <c r="BV20" s="33">
        <f t="shared" si="4"/>
        <v>0</v>
      </c>
      <c r="BW20" s="33">
        <f t="shared" si="4"/>
        <v>129.25301999999999</v>
      </c>
      <c r="BX20" s="31">
        <f t="shared" si="4"/>
        <v>0</v>
      </c>
      <c r="BY20" s="31">
        <f t="shared" si="4"/>
        <v>0</v>
      </c>
      <c r="BZ20" s="33">
        <f t="shared" si="4"/>
        <v>129.25301999999999</v>
      </c>
      <c r="CA20" s="31">
        <f t="shared" si="4"/>
        <v>0</v>
      </c>
      <c r="CB20" s="33">
        <f t="shared" si="4"/>
        <v>0</v>
      </c>
      <c r="CC20" s="33">
        <f t="shared" si="4"/>
        <v>0</v>
      </c>
      <c r="CD20" s="33">
        <f t="shared" si="4"/>
        <v>0</v>
      </c>
      <c r="CE20" s="33">
        <f t="shared" si="4"/>
        <v>0</v>
      </c>
      <c r="CF20" s="33">
        <f t="shared" si="4"/>
        <v>0</v>
      </c>
      <c r="CG20" s="33">
        <f t="shared" ref="CG20:CP20" si="5">CG80</f>
        <v>81.254999999999995</v>
      </c>
      <c r="CH20" s="31">
        <f t="shared" si="5"/>
        <v>0</v>
      </c>
      <c r="CI20" s="31">
        <f t="shared" si="5"/>
        <v>0</v>
      </c>
      <c r="CJ20" s="33">
        <f t="shared" si="5"/>
        <v>81.254999999999995</v>
      </c>
      <c r="CK20" s="31">
        <f t="shared" si="5"/>
        <v>0</v>
      </c>
      <c r="CL20" s="33">
        <f t="shared" si="5"/>
        <v>0</v>
      </c>
      <c r="CM20" s="33">
        <f t="shared" si="5"/>
        <v>0</v>
      </c>
      <c r="CN20" s="33">
        <f t="shared" si="5"/>
        <v>0</v>
      </c>
      <c r="CO20" s="33">
        <f t="shared" si="5"/>
        <v>0</v>
      </c>
      <c r="CP20" s="33">
        <f t="shared" si="5"/>
        <v>0</v>
      </c>
      <c r="CQ20" s="33">
        <f t="shared" si="4"/>
        <v>558.84963999999991</v>
      </c>
      <c r="CR20" s="31">
        <f t="shared" si="4"/>
        <v>0</v>
      </c>
      <c r="CS20" s="31">
        <f t="shared" si="4"/>
        <v>0</v>
      </c>
      <c r="CT20" s="33">
        <f t="shared" si="4"/>
        <v>558.84963999999991</v>
      </c>
      <c r="CU20" s="31">
        <f t="shared" si="4"/>
        <v>0</v>
      </c>
      <c r="CV20" s="33">
        <f t="shared" si="4"/>
        <v>519.58574923599997</v>
      </c>
      <c r="CW20" s="30">
        <f t="shared" si="4"/>
        <v>0</v>
      </c>
      <c r="CX20" s="30">
        <f t="shared" si="4"/>
        <v>0</v>
      </c>
      <c r="CY20" s="33">
        <f>CY80</f>
        <v>519.58574923599997</v>
      </c>
      <c r="CZ20" s="30">
        <f>CZ80</f>
        <v>0</v>
      </c>
      <c r="DA20" s="32"/>
    </row>
    <row r="21" spans="1:105" ht="58.95" customHeight="1" x14ac:dyDescent="0.3">
      <c r="A21" s="27" t="s">
        <v>94</v>
      </c>
      <c r="B21" s="35" t="s">
        <v>95</v>
      </c>
      <c r="C21" s="29" t="s">
        <v>88</v>
      </c>
      <c r="D21" s="29"/>
      <c r="E21" s="29"/>
      <c r="F21" s="29"/>
      <c r="G21" s="29"/>
      <c r="H21" s="30">
        <f>H150</f>
        <v>0</v>
      </c>
      <c r="I21" s="31">
        <f t="shared" ref="I21:CX21" si="6">I150</f>
        <v>0</v>
      </c>
      <c r="J21" s="30" t="str">
        <f t="shared" si="6"/>
        <v>-</v>
      </c>
      <c r="K21" s="30">
        <f t="shared" si="6"/>
        <v>0</v>
      </c>
      <c r="L21" s="30">
        <f t="shared" si="6"/>
        <v>0</v>
      </c>
      <c r="M21" s="30" t="str">
        <f t="shared" si="6"/>
        <v>-</v>
      </c>
      <c r="N21" s="31">
        <f t="shared" si="6"/>
        <v>0</v>
      </c>
      <c r="O21" s="31">
        <f t="shared" si="6"/>
        <v>0</v>
      </c>
      <c r="P21" s="30">
        <f t="shared" si="6"/>
        <v>0</v>
      </c>
      <c r="Q21" s="31">
        <f t="shared" si="6"/>
        <v>0</v>
      </c>
      <c r="R21" s="30">
        <f t="shared" si="6"/>
        <v>0</v>
      </c>
      <c r="S21" s="30">
        <f t="shared" si="6"/>
        <v>0</v>
      </c>
      <c r="T21" s="30">
        <f t="shared" si="6"/>
        <v>0</v>
      </c>
      <c r="U21" s="31">
        <f t="shared" si="6"/>
        <v>0</v>
      </c>
      <c r="V21" s="31">
        <f t="shared" si="6"/>
        <v>0</v>
      </c>
      <c r="W21" s="31">
        <f t="shared" si="6"/>
        <v>0</v>
      </c>
      <c r="X21" s="31">
        <f t="shared" si="6"/>
        <v>0</v>
      </c>
      <c r="Y21" s="31">
        <f t="shared" si="6"/>
        <v>0</v>
      </c>
      <c r="Z21" s="31">
        <f t="shared" si="6"/>
        <v>0</v>
      </c>
      <c r="AA21" s="31">
        <f t="shared" si="6"/>
        <v>0</v>
      </c>
      <c r="AB21" s="31">
        <f t="shared" si="6"/>
        <v>0</v>
      </c>
      <c r="AC21" s="31">
        <f t="shared" si="6"/>
        <v>0</v>
      </c>
      <c r="AD21" s="30">
        <f t="shared" si="6"/>
        <v>0</v>
      </c>
      <c r="AE21" s="30">
        <f t="shared" si="6"/>
        <v>0</v>
      </c>
      <c r="AF21" s="30">
        <f t="shared" si="6"/>
        <v>0</v>
      </c>
      <c r="AG21" s="30">
        <f t="shared" si="6"/>
        <v>0</v>
      </c>
      <c r="AH21" s="30">
        <f t="shared" si="6"/>
        <v>0</v>
      </c>
      <c r="AI21" s="30">
        <f t="shared" si="6"/>
        <v>0</v>
      </c>
      <c r="AJ21" s="31">
        <f t="shared" si="6"/>
        <v>0</v>
      </c>
      <c r="AK21" s="31">
        <f t="shared" si="6"/>
        <v>0</v>
      </c>
      <c r="AL21" s="30">
        <f t="shared" si="6"/>
        <v>0</v>
      </c>
      <c r="AM21" s="31">
        <f t="shared" si="6"/>
        <v>0</v>
      </c>
      <c r="AN21" s="30">
        <f t="shared" si="6"/>
        <v>0</v>
      </c>
      <c r="AO21" s="30">
        <f t="shared" si="6"/>
        <v>0</v>
      </c>
      <c r="AP21" s="30">
        <f t="shared" si="6"/>
        <v>0</v>
      </c>
      <c r="AQ21" s="30">
        <f t="shared" si="6"/>
        <v>0</v>
      </c>
      <c r="AR21" s="30">
        <f t="shared" si="6"/>
        <v>0</v>
      </c>
      <c r="AS21" s="30">
        <f t="shared" si="6"/>
        <v>0</v>
      </c>
      <c r="AT21" s="31">
        <f t="shared" si="6"/>
        <v>0</v>
      </c>
      <c r="AU21" s="31">
        <f t="shared" si="6"/>
        <v>0</v>
      </c>
      <c r="AV21" s="30">
        <f t="shared" si="6"/>
        <v>0</v>
      </c>
      <c r="AW21" s="31">
        <f t="shared" si="6"/>
        <v>0</v>
      </c>
      <c r="AX21" s="30">
        <f t="shared" si="6"/>
        <v>0</v>
      </c>
      <c r="AY21" s="31">
        <f t="shared" si="6"/>
        <v>0</v>
      </c>
      <c r="AZ21" s="31">
        <f t="shared" si="6"/>
        <v>0</v>
      </c>
      <c r="BA21" s="30">
        <f t="shared" si="6"/>
        <v>0</v>
      </c>
      <c r="BB21" s="31">
        <f t="shared" si="6"/>
        <v>0</v>
      </c>
      <c r="BC21" s="30">
        <f t="shared" si="6"/>
        <v>0</v>
      </c>
      <c r="BD21" s="31">
        <f t="shared" si="6"/>
        <v>0</v>
      </c>
      <c r="BE21" s="31">
        <f t="shared" si="6"/>
        <v>0</v>
      </c>
      <c r="BF21" s="30">
        <f t="shared" si="6"/>
        <v>0</v>
      </c>
      <c r="BG21" s="31">
        <f t="shared" si="6"/>
        <v>0</v>
      </c>
      <c r="BH21" s="30">
        <f t="shared" si="6"/>
        <v>0</v>
      </c>
      <c r="BI21" s="31">
        <f t="shared" si="6"/>
        <v>0</v>
      </c>
      <c r="BJ21" s="31">
        <f t="shared" si="6"/>
        <v>0</v>
      </c>
      <c r="BK21" s="30">
        <f t="shared" si="6"/>
        <v>0</v>
      </c>
      <c r="BL21" s="31">
        <f t="shared" si="6"/>
        <v>0</v>
      </c>
      <c r="BM21" s="30">
        <f t="shared" si="6"/>
        <v>0</v>
      </c>
      <c r="BN21" s="31">
        <f t="shared" si="6"/>
        <v>0</v>
      </c>
      <c r="BO21" s="31">
        <f t="shared" si="6"/>
        <v>0</v>
      </c>
      <c r="BP21" s="30">
        <f t="shared" si="6"/>
        <v>0</v>
      </c>
      <c r="BQ21" s="31">
        <f t="shared" si="6"/>
        <v>0</v>
      </c>
      <c r="BR21" s="30">
        <f t="shared" si="6"/>
        <v>0</v>
      </c>
      <c r="BS21" s="30">
        <f t="shared" si="6"/>
        <v>0</v>
      </c>
      <c r="BT21" s="30">
        <f t="shared" si="6"/>
        <v>0</v>
      </c>
      <c r="BU21" s="30">
        <f t="shared" si="6"/>
        <v>0</v>
      </c>
      <c r="BV21" s="30">
        <f t="shared" si="6"/>
        <v>0</v>
      </c>
      <c r="BW21" s="30">
        <f t="shared" si="6"/>
        <v>0</v>
      </c>
      <c r="BX21" s="31">
        <f t="shared" si="6"/>
        <v>0</v>
      </c>
      <c r="BY21" s="31">
        <f t="shared" si="6"/>
        <v>0</v>
      </c>
      <c r="BZ21" s="30">
        <f t="shared" si="6"/>
        <v>0</v>
      </c>
      <c r="CA21" s="31">
        <f t="shared" si="6"/>
        <v>0</v>
      </c>
      <c r="CB21" s="30">
        <f t="shared" si="6"/>
        <v>0</v>
      </c>
      <c r="CC21" s="30">
        <f t="shared" si="6"/>
        <v>0</v>
      </c>
      <c r="CD21" s="30">
        <f t="shared" si="6"/>
        <v>0</v>
      </c>
      <c r="CE21" s="30">
        <f t="shared" si="6"/>
        <v>0</v>
      </c>
      <c r="CF21" s="30">
        <f t="shared" si="6"/>
        <v>0</v>
      </c>
      <c r="CG21" s="30">
        <f t="shared" ref="CG21:CP21" si="7">CG150</f>
        <v>0</v>
      </c>
      <c r="CH21" s="31">
        <f t="shared" si="7"/>
        <v>0</v>
      </c>
      <c r="CI21" s="31">
        <f t="shared" si="7"/>
        <v>0</v>
      </c>
      <c r="CJ21" s="30">
        <f t="shared" si="7"/>
        <v>0</v>
      </c>
      <c r="CK21" s="31">
        <f t="shared" si="7"/>
        <v>0</v>
      </c>
      <c r="CL21" s="30">
        <f t="shared" si="7"/>
        <v>0</v>
      </c>
      <c r="CM21" s="30">
        <f t="shared" si="7"/>
        <v>0</v>
      </c>
      <c r="CN21" s="30">
        <f t="shared" si="7"/>
        <v>0</v>
      </c>
      <c r="CO21" s="30">
        <f t="shared" si="7"/>
        <v>0</v>
      </c>
      <c r="CP21" s="30">
        <f t="shared" si="7"/>
        <v>0</v>
      </c>
      <c r="CQ21" s="30">
        <f t="shared" si="6"/>
        <v>0</v>
      </c>
      <c r="CR21" s="31">
        <f t="shared" si="6"/>
        <v>0</v>
      </c>
      <c r="CS21" s="31">
        <f t="shared" si="6"/>
        <v>0</v>
      </c>
      <c r="CT21" s="30">
        <f t="shared" si="6"/>
        <v>0</v>
      </c>
      <c r="CU21" s="31">
        <f t="shared" si="6"/>
        <v>0</v>
      </c>
      <c r="CV21" s="30">
        <f t="shared" si="6"/>
        <v>0</v>
      </c>
      <c r="CW21" s="30">
        <f t="shared" si="6"/>
        <v>0</v>
      </c>
      <c r="CX21" s="30">
        <f t="shared" si="6"/>
        <v>0</v>
      </c>
      <c r="CY21" s="30">
        <f>CY150</f>
        <v>0</v>
      </c>
      <c r="CZ21" s="30">
        <f>CZ150</f>
        <v>0</v>
      </c>
      <c r="DA21" s="32"/>
    </row>
    <row r="22" spans="1:105" ht="38.4" customHeight="1" x14ac:dyDescent="0.3">
      <c r="A22" s="27" t="s">
        <v>96</v>
      </c>
      <c r="B22" s="28" t="s">
        <v>97</v>
      </c>
      <c r="C22" s="29" t="s">
        <v>88</v>
      </c>
      <c r="D22" s="29"/>
      <c r="E22" s="29"/>
      <c r="F22" s="29"/>
      <c r="G22" s="29"/>
      <c r="H22" s="33">
        <f>H159</f>
        <v>0.72196300000000002</v>
      </c>
      <c r="I22" s="31">
        <f t="shared" ref="I22:CW22" si="8">I159</f>
        <v>0</v>
      </c>
      <c r="J22" s="34" t="str">
        <f t="shared" si="8"/>
        <v>-</v>
      </c>
      <c r="K22" s="33">
        <f t="shared" si="8"/>
        <v>0.77981319599999999</v>
      </c>
      <c r="L22" s="33">
        <f t="shared" si="8"/>
        <v>0</v>
      </c>
      <c r="M22" s="34" t="str">
        <f t="shared" si="8"/>
        <v>-</v>
      </c>
      <c r="N22" s="31">
        <f t="shared" si="8"/>
        <v>0</v>
      </c>
      <c r="O22" s="31">
        <f t="shared" si="8"/>
        <v>0</v>
      </c>
      <c r="P22" s="31">
        <f t="shared" si="8"/>
        <v>0</v>
      </c>
      <c r="Q22" s="33">
        <f t="shared" si="8"/>
        <v>1.3918853890415401</v>
      </c>
      <c r="R22" s="33">
        <f t="shared" si="8"/>
        <v>0</v>
      </c>
      <c r="S22" s="33">
        <f t="shared" si="8"/>
        <v>0.77981319599999999</v>
      </c>
      <c r="T22" s="33">
        <f t="shared" si="8"/>
        <v>0.72196300000000002</v>
      </c>
      <c r="U22" s="33">
        <f t="shared" si="8"/>
        <v>0.77981319599999999</v>
      </c>
      <c r="V22" s="31">
        <f t="shared" si="8"/>
        <v>0</v>
      </c>
      <c r="W22" s="31">
        <f t="shared" si="8"/>
        <v>0</v>
      </c>
      <c r="X22" s="31">
        <f t="shared" si="8"/>
        <v>0</v>
      </c>
      <c r="Y22" s="31">
        <f t="shared" si="8"/>
        <v>0</v>
      </c>
      <c r="Z22" s="31">
        <f t="shared" si="8"/>
        <v>0</v>
      </c>
      <c r="AA22" s="31">
        <f t="shared" si="8"/>
        <v>0</v>
      </c>
      <c r="AB22" s="31">
        <f t="shared" si="8"/>
        <v>0</v>
      </c>
      <c r="AC22" s="31">
        <f t="shared" si="8"/>
        <v>0</v>
      </c>
      <c r="AD22" s="33">
        <f t="shared" si="8"/>
        <v>0</v>
      </c>
      <c r="AE22" s="33">
        <f t="shared" si="8"/>
        <v>0</v>
      </c>
      <c r="AF22" s="33">
        <f t="shared" si="8"/>
        <v>0</v>
      </c>
      <c r="AG22" s="33">
        <f t="shared" si="8"/>
        <v>0</v>
      </c>
      <c r="AH22" s="33">
        <f t="shared" si="8"/>
        <v>0</v>
      </c>
      <c r="AI22" s="31">
        <f t="shared" si="8"/>
        <v>0</v>
      </c>
      <c r="AJ22" s="31">
        <f t="shared" si="8"/>
        <v>0</v>
      </c>
      <c r="AK22" s="31">
        <f t="shared" si="8"/>
        <v>0</v>
      </c>
      <c r="AL22" s="31">
        <f t="shared" si="8"/>
        <v>0</v>
      </c>
      <c r="AM22" s="31">
        <f t="shared" si="8"/>
        <v>0</v>
      </c>
      <c r="AN22" s="33">
        <f t="shared" si="8"/>
        <v>0.70060566800000001</v>
      </c>
      <c r="AO22" s="31">
        <f t="shared" si="8"/>
        <v>0</v>
      </c>
      <c r="AP22" s="31">
        <f t="shared" si="8"/>
        <v>0</v>
      </c>
      <c r="AQ22" s="33">
        <f t="shared" si="8"/>
        <v>0.70060566800000001</v>
      </c>
      <c r="AR22" s="31">
        <f t="shared" si="8"/>
        <v>0</v>
      </c>
      <c r="AS22" s="33">
        <f t="shared" si="8"/>
        <v>0.72196300000000002</v>
      </c>
      <c r="AT22" s="31">
        <f t="shared" si="8"/>
        <v>0</v>
      </c>
      <c r="AU22" s="31">
        <f t="shared" si="8"/>
        <v>0</v>
      </c>
      <c r="AV22" s="33">
        <f t="shared" si="8"/>
        <v>0.72196300000000002</v>
      </c>
      <c r="AW22" s="31">
        <f t="shared" si="8"/>
        <v>0</v>
      </c>
      <c r="AX22" s="31">
        <f t="shared" si="8"/>
        <v>0</v>
      </c>
      <c r="AY22" s="31">
        <f t="shared" si="8"/>
        <v>0</v>
      </c>
      <c r="AZ22" s="31">
        <f t="shared" si="8"/>
        <v>0</v>
      </c>
      <c r="BA22" s="31">
        <f t="shared" si="8"/>
        <v>0</v>
      </c>
      <c r="BB22" s="31">
        <f t="shared" si="8"/>
        <v>0</v>
      </c>
      <c r="BC22" s="31">
        <f t="shared" si="8"/>
        <v>0</v>
      </c>
      <c r="BD22" s="31">
        <f t="shared" si="8"/>
        <v>0</v>
      </c>
      <c r="BE22" s="31">
        <f t="shared" si="8"/>
        <v>0</v>
      </c>
      <c r="BF22" s="31">
        <f t="shared" si="8"/>
        <v>0</v>
      </c>
      <c r="BG22" s="31">
        <f t="shared" si="8"/>
        <v>0</v>
      </c>
      <c r="BH22" s="31">
        <f t="shared" si="8"/>
        <v>0</v>
      </c>
      <c r="BI22" s="31">
        <f t="shared" si="8"/>
        <v>0</v>
      </c>
      <c r="BJ22" s="31">
        <f t="shared" si="8"/>
        <v>0</v>
      </c>
      <c r="BK22" s="31">
        <f t="shared" si="8"/>
        <v>0</v>
      </c>
      <c r="BL22" s="31">
        <f t="shared" si="8"/>
        <v>0</v>
      </c>
      <c r="BM22" s="31">
        <f t="shared" si="8"/>
        <v>0</v>
      </c>
      <c r="BN22" s="31">
        <f t="shared" si="8"/>
        <v>0</v>
      </c>
      <c r="BO22" s="31">
        <f t="shared" si="8"/>
        <v>0</v>
      </c>
      <c r="BP22" s="31">
        <f t="shared" si="8"/>
        <v>0</v>
      </c>
      <c r="BQ22" s="31">
        <f t="shared" si="8"/>
        <v>0</v>
      </c>
      <c r="BR22" s="33">
        <f t="shared" si="8"/>
        <v>0</v>
      </c>
      <c r="BS22" s="33">
        <f t="shared" si="8"/>
        <v>0</v>
      </c>
      <c r="BT22" s="33">
        <f t="shared" si="8"/>
        <v>0</v>
      </c>
      <c r="BU22" s="33">
        <f t="shared" si="8"/>
        <v>0</v>
      </c>
      <c r="BV22" s="33">
        <f t="shared" si="8"/>
        <v>0</v>
      </c>
      <c r="BW22" s="31">
        <f t="shared" si="8"/>
        <v>0</v>
      </c>
      <c r="BX22" s="31">
        <f t="shared" si="8"/>
        <v>0</v>
      </c>
      <c r="BY22" s="31">
        <f t="shared" si="8"/>
        <v>0</v>
      </c>
      <c r="BZ22" s="31">
        <f t="shared" si="8"/>
        <v>0</v>
      </c>
      <c r="CA22" s="31">
        <f t="shared" si="8"/>
        <v>0</v>
      </c>
      <c r="CB22" s="33">
        <f t="shared" si="8"/>
        <v>0</v>
      </c>
      <c r="CC22" s="33">
        <f t="shared" si="8"/>
        <v>0</v>
      </c>
      <c r="CD22" s="33">
        <f t="shared" si="8"/>
        <v>0</v>
      </c>
      <c r="CE22" s="33">
        <f t="shared" si="8"/>
        <v>0</v>
      </c>
      <c r="CF22" s="33">
        <f t="shared" si="8"/>
        <v>0</v>
      </c>
      <c r="CG22" s="31">
        <f t="shared" ref="CG22:CP22" si="9">CG159</f>
        <v>0</v>
      </c>
      <c r="CH22" s="31">
        <f t="shared" si="9"/>
        <v>0</v>
      </c>
      <c r="CI22" s="31">
        <f t="shared" si="9"/>
        <v>0</v>
      </c>
      <c r="CJ22" s="31">
        <f t="shared" si="9"/>
        <v>0</v>
      </c>
      <c r="CK22" s="31">
        <f t="shared" si="9"/>
        <v>0</v>
      </c>
      <c r="CL22" s="33">
        <f t="shared" si="9"/>
        <v>0</v>
      </c>
      <c r="CM22" s="33">
        <f t="shared" si="9"/>
        <v>0</v>
      </c>
      <c r="CN22" s="33">
        <f t="shared" si="9"/>
        <v>0</v>
      </c>
      <c r="CO22" s="33">
        <f t="shared" si="9"/>
        <v>0</v>
      </c>
      <c r="CP22" s="33">
        <f t="shared" si="9"/>
        <v>0</v>
      </c>
      <c r="CQ22" s="33">
        <f t="shared" si="8"/>
        <v>0.72196300000000002</v>
      </c>
      <c r="CR22" s="31">
        <f t="shared" si="8"/>
        <v>0</v>
      </c>
      <c r="CS22" s="31">
        <f t="shared" si="8"/>
        <v>0</v>
      </c>
      <c r="CT22" s="33">
        <f t="shared" si="8"/>
        <v>0.72196300000000002</v>
      </c>
      <c r="CU22" s="31">
        <f t="shared" si="8"/>
        <v>0</v>
      </c>
      <c r="CV22" s="33">
        <f t="shared" si="8"/>
        <v>0.70060566800000001</v>
      </c>
      <c r="CW22" s="30">
        <f t="shared" si="8"/>
        <v>0</v>
      </c>
      <c r="CX22" s="30">
        <f>CX159</f>
        <v>0</v>
      </c>
      <c r="CY22" s="33">
        <f>CY159</f>
        <v>0.70060566800000001</v>
      </c>
      <c r="CZ22" s="30">
        <f>CZ159</f>
        <v>0</v>
      </c>
      <c r="DA22" s="32"/>
    </row>
    <row r="23" spans="1:105" ht="31.95" customHeight="1" x14ac:dyDescent="0.3">
      <c r="A23" s="27" t="s">
        <v>98</v>
      </c>
      <c r="B23" s="28" t="s">
        <v>99</v>
      </c>
      <c r="C23" s="29" t="s">
        <v>88</v>
      </c>
      <c r="D23" s="29"/>
      <c r="E23" s="29"/>
      <c r="F23" s="29"/>
      <c r="G23" s="29"/>
      <c r="H23" s="31">
        <f>H162</f>
        <v>0</v>
      </c>
      <c r="I23" s="31">
        <f t="shared" ref="I23:CX23" si="10">I162</f>
        <v>0</v>
      </c>
      <c r="J23" s="34" t="str">
        <f t="shared" si="10"/>
        <v>-</v>
      </c>
      <c r="K23" s="34">
        <f t="shared" si="10"/>
        <v>0</v>
      </c>
      <c r="L23" s="34">
        <f t="shared" si="10"/>
        <v>0</v>
      </c>
      <c r="M23" s="34" t="str">
        <f t="shared" si="10"/>
        <v>-</v>
      </c>
      <c r="N23" s="31">
        <f t="shared" si="10"/>
        <v>0</v>
      </c>
      <c r="O23" s="31">
        <f t="shared" si="10"/>
        <v>0</v>
      </c>
      <c r="P23" s="31">
        <f t="shared" si="10"/>
        <v>0</v>
      </c>
      <c r="Q23" s="31">
        <f t="shared" si="10"/>
        <v>0</v>
      </c>
      <c r="R23" s="34">
        <f t="shared" si="10"/>
        <v>0</v>
      </c>
      <c r="S23" s="34">
        <f t="shared" si="10"/>
        <v>0</v>
      </c>
      <c r="T23" s="31">
        <f t="shared" si="10"/>
        <v>0</v>
      </c>
      <c r="U23" s="31">
        <f t="shared" si="10"/>
        <v>0</v>
      </c>
      <c r="V23" s="31">
        <f t="shared" si="10"/>
        <v>0</v>
      </c>
      <c r="W23" s="31">
        <f t="shared" si="10"/>
        <v>0</v>
      </c>
      <c r="X23" s="31">
        <f t="shared" si="10"/>
        <v>0</v>
      </c>
      <c r="Y23" s="31">
        <f t="shared" si="10"/>
        <v>0</v>
      </c>
      <c r="Z23" s="31">
        <f t="shared" si="10"/>
        <v>0</v>
      </c>
      <c r="AA23" s="31">
        <f t="shared" si="10"/>
        <v>0</v>
      </c>
      <c r="AB23" s="31">
        <f t="shared" si="10"/>
        <v>0</v>
      </c>
      <c r="AC23" s="31">
        <f t="shared" si="10"/>
        <v>0</v>
      </c>
      <c r="AD23" s="34">
        <f t="shared" si="10"/>
        <v>0</v>
      </c>
      <c r="AE23" s="34">
        <f t="shared" si="10"/>
        <v>0</v>
      </c>
      <c r="AF23" s="34">
        <f t="shared" si="10"/>
        <v>0</v>
      </c>
      <c r="AG23" s="34">
        <f t="shared" si="10"/>
        <v>0</v>
      </c>
      <c r="AH23" s="34">
        <f t="shared" si="10"/>
        <v>0</v>
      </c>
      <c r="AI23" s="31">
        <f t="shared" si="10"/>
        <v>0</v>
      </c>
      <c r="AJ23" s="31">
        <f t="shared" si="10"/>
        <v>0</v>
      </c>
      <c r="AK23" s="31">
        <f t="shared" si="10"/>
        <v>0</v>
      </c>
      <c r="AL23" s="31">
        <f t="shared" si="10"/>
        <v>0</v>
      </c>
      <c r="AM23" s="31">
        <f t="shared" si="10"/>
        <v>0</v>
      </c>
      <c r="AN23" s="31">
        <f t="shared" si="10"/>
        <v>0</v>
      </c>
      <c r="AO23" s="31">
        <f t="shared" si="10"/>
        <v>0</v>
      </c>
      <c r="AP23" s="31">
        <f t="shared" si="10"/>
        <v>0</v>
      </c>
      <c r="AQ23" s="31">
        <f t="shared" si="10"/>
        <v>0</v>
      </c>
      <c r="AR23" s="31">
        <f t="shared" si="10"/>
        <v>0</v>
      </c>
      <c r="AS23" s="31">
        <f t="shared" si="10"/>
        <v>0</v>
      </c>
      <c r="AT23" s="31">
        <f t="shared" si="10"/>
        <v>0</v>
      </c>
      <c r="AU23" s="31">
        <f t="shared" si="10"/>
        <v>0</v>
      </c>
      <c r="AV23" s="31">
        <f t="shared" si="10"/>
        <v>0</v>
      </c>
      <c r="AW23" s="31">
        <f t="shared" si="10"/>
        <v>0</v>
      </c>
      <c r="AX23" s="31">
        <f t="shared" si="10"/>
        <v>0</v>
      </c>
      <c r="AY23" s="31">
        <f t="shared" si="10"/>
        <v>0</v>
      </c>
      <c r="AZ23" s="31">
        <f t="shared" si="10"/>
        <v>0</v>
      </c>
      <c r="BA23" s="31">
        <f t="shared" si="10"/>
        <v>0</v>
      </c>
      <c r="BB23" s="31">
        <f t="shared" si="10"/>
        <v>0</v>
      </c>
      <c r="BC23" s="31">
        <f t="shared" si="10"/>
        <v>0</v>
      </c>
      <c r="BD23" s="31">
        <f t="shared" si="10"/>
        <v>0</v>
      </c>
      <c r="BE23" s="31">
        <f t="shared" si="10"/>
        <v>0</v>
      </c>
      <c r="BF23" s="31">
        <f t="shared" si="10"/>
        <v>0</v>
      </c>
      <c r="BG23" s="31">
        <f t="shared" si="10"/>
        <v>0</v>
      </c>
      <c r="BH23" s="31">
        <f t="shared" si="10"/>
        <v>0</v>
      </c>
      <c r="BI23" s="31">
        <f t="shared" si="10"/>
        <v>0</v>
      </c>
      <c r="BJ23" s="31">
        <f t="shared" si="10"/>
        <v>0</v>
      </c>
      <c r="BK23" s="31">
        <f t="shared" si="10"/>
        <v>0</v>
      </c>
      <c r="BL23" s="31">
        <f t="shared" si="10"/>
        <v>0</v>
      </c>
      <c r="BM23" s="31">
        <f t="shared" si="10"/>
        <v>0</v>
      </c>
      <c r="BN23" s="31">
        <f t="shared" si="10"/>
        <v>0</v>
      </c>
      <c r="BO23" s="31">
        <f t="shared" si="10"/>
        <v>0</v>
      </c>
      <c r="BP23" s="31">
        <f t="shared" si="10"/>
        <v>0</v>
      </c>
      <c r="BQ23" s="31">
        <f t="shared" si="10"/>
        <v>0</v>
      </c>
      <c r="BR23" s="34">
        <f t="shared" si="10"/>
        <v>0</v>
      </c>
      <c r="BS23" s="34">
        <f t="shared" si="10"/>
        <v>0</v>
      </c>
      <c r="BT23" s="34">
        <f t="shared" si="10"/>
        <v>0</v>
      </c>
      <c r="BU23" s="34">
        <f t="shared" si="10"/>
        <v>0</v>
      </c>
      <c r="BV23" s="34">
        <f t="shared" si="10"/>
        <v>0</v>
      </c>
      <c r="BW23" s="31">
        <f t="shared" si="10"/>
        <v>0</v>
      </c>
      <c r="BX23" s="31">
        <f t="shared" si="10"/>
        <v>0</v>
      </c>
      <c r="BY23" s="31">
        <f t="shared" si="10"/>
        <v>0</v>
      </c>
      <c r="BZ23" s="31">
        <f t="shared" si="10"/>
        <v>0</v>
      </c>
      <c r="CA23" s="31">
        <f t="shared" si="10"/>
        <v>0</v>
      </c>
      <c r="CB23" s="34">
        <f t="shared" si="10"/>
        <v>0</v>
      </c>
      <c r="CC23" s="34">
        <f t="shared" si="10"/>
        <v>0</v>
      </c>
      <c r="CD23" s="34">
        <f t="shared" si="10"/>
        <v>0</v>
      </c>
      <c r="CE23" s="34">
        <f t="shared" si="10"/>
        <v>0</v>
      </c>
      <c r="CF23" s="34">
        <f t="shared" si="10"/>
        <v>0</v>
      </c>
      <c r="CG23" s="31">
        <f t="shared" ref="CG23:CP23" si="11">CG162</f>
        <v>0</v>
      </c>
      <c r="CH23" s="31">
        <f t="shared" si="11"/>
        <v>0</v>
      </c>
      <c r="CI23" s="31">
        <f t="shared" si="11"/>
        <v>0</v>
      </c>
      <c r="CJ23" s="31">
        <f t="shared" si="11"/>
        <v>0</v>
      </c>
      <c r="CK23" s="31">
        <f t="shared" si="11"/>
        <v>0</v>
      </c>
      <c r="CL23" s="34">
        <f t="shared" si="11"/>
        <v>0</v>
      </c>
      <c r="CM23" s="34">
        <f t="shared" si="11"/>
        <v>0</v>
      </c>
      <c r="CN23" s="34">
        <f t="shared" si="11"/>
        <v>0</v>
      </c>
      <c r="CO23" s="34">
        <f t="shared" si="11"/>
        <v>0</v>
      </c>
      <c r="CP23" s="34">
        <f t="shared" si="11"/>
        <v>0</v>
      </c>
      <c r="CQ23" s="31">
        <f t="shared" si="10"/>
        <v>0</v>
      </c>
      <c r="CR23" s="31">
        <f t="shared" si="10"/>
        <v>0</v>
      </c>
      <c r="CS23" s="31">
        <f t="shared" si="10"/>
        <v>0</v>
      </c>
      <c r="CT23" s="31">
        <f t="shared" si="10"/>
        <v>0</v>
      </c>
      <c r="CU23" s="31">
        <f t="shared" si="10"/>
        <v>0</v>
      </c>
      <c r="CV23" s="34">
        <f t="shared" si="10"/>
        <v>0</v>
      </c>
      <c r="CW23" s="30">
        <f t="shared" si="10"/>
        <v>0</v>
      </c>
      <c r="CX23" s="30">
        <f t="shared" si="10"/>
        <v>0</v>
      </c>
      <c r="CY23" s="30">
        <f>CY162</f>
        <v>0</v>
      </c>
      <c r="CZ23" s="30">
        <f>CZ162</f>
        <v>0</v>
      </c>
      <c r="DA23" s="32"/>
    </row>
    <row r="24" spans="1:105" ht="19.95" customHeight="1" x14ac:dyDescent="0.3">
      <c r="A24" s="27" t="s">
        <v>100</v>
      </c>
      <c r="B24" s="28" t="s">
        <v>101</v>
      </c>
      <c r="C24" s="29" t="s">
        <v>88</v>
      </c>
      <c r="D24" s="29"/>
      <c r="E24" s="29"/>
      <c r="F24" s="29"/>
      <c r="G24" s="29"/>
      <c r="H24" s="33">
        <f>H166</f>
        <v>105.756614</v>
      </c>
      <c r="I24" s="31">
        <f t="shared" ref="I24:CX24" si="12">I166</f>
        <v>0</v>
      </c>
      <c r="J24" s="34" t="str">
        <f t="shared" si="12"/>
        <v>-</v>
      </c>
      <c r="K24" s="33">
        <f t="shared" si="12"/>
        <v>81.865950000000012</v>
      </c>
      <c r="L24" s="33">
        <f t="shared" si="12"/>
        <v>0</v>
      </c>
      <c r="M24" s="34" t="str">
        <f t="shared" si="12"/>
        <v>-</v>
      </c>
      <c r="N24" s="31">
        <f t="shared" si="12"/>
        <v>0</v>
      </c>
      <c r="O24" s="31">
        <f t="shared" si="12"/>
        <v>0</v>
      </c>
      <c r="P24" s="31">
        <f t="shared" si="12"/>
        <v>0</v>
      </c>
      <c r="Q24" s="31">
        <f t="shared" si="12"/>
        <v>0</v>
      </c>
      <c r="R24" s="33">
        <f t="shared" si="12"/>
        <v>0</v>
      </c>
      <c r="S24" s="33">
        <f t="shared" si="12"/>
        <v>0</v>
      </c>
      <c r="T24" s="33">
        <f t="shared" si="12"/>
        <v>105.756614</v>
      </c>
      <c r="U24" s="33">
        <f t="shared" si="12"/>
        <v>81.865950000000012</v>
      </c>
      <c r="V24" s="31">
        <f t="shared" si="12"/>
        <v>0</v>
      </c>
      <c r="W24" s="31">
        <f t="shared" si="12"/>
        <v>0</v>
      </c>
      <c r="X24" s="31">
        <f t="shared" si="12"/>
        <v>0</v>
      </c>
      <c r="Y24" s="31">
        <f t="shared" si="12"/>
        <v>0</v>
      </c>
      <c r="Z24" s="31">
        <f t="shared" si="12"/>
        <v>0</v>
      </c>
      <c r="AA24" s="31">
        <f t="shared" si="12"/>
        <v>0</v>
      </c>
      <c r="AB24" s="31">
        <f t="shared" si="12"/>
        <v>0</v>
      </c>
      <c r="AC24" s="31">
        <f t="shared" si="12"/>
        <v>0</v>
      </c>
      <c r="AD24" s="33">
        <f t="shared" si="12"/>
        <v>0</v>
      </c>
      <c r="AE24" s="33">
        <f t="shared" si="12"/>
        <v>0</v>
      </c>
      <c r="AF24" s="33">
        <f t="shared" si="12"/>
        <v>0</v>
      </c>
      <c r="AG24" s="33">
        <f t="shared" si="12"/>
        <v>0</v>
      </c>
      <c r="AH24" s="33">
        <f t="shared" si="12"/>
        <v>0</v>
      </c>
      <c r="AI24" s="33">
        <f t="shared" si="12"/>
        <v>17.140055</v>
      </c>
      <c r="AJ24" s="31">
        <f t="shared" si="12"/>
        <v>0</v>
      </c>
      <c r="AK24" s="31">
        <f t="shared" si="12"/>
        <v>0</v>
      </c>
      <c r="AL24" s="33">
        <f t="shared" si="12"/>
        <v>17.140055</v>
      </c>
      <c r="AM24" s="31">
        <f t="shared" si="12"/>
        <v>0</v>
      </c>
      <c r="AN24" s="33">
        <f t="shared" si="12"/>
        <v>7.2314000000000007</v>
      </c>
      <c r="AO24" s="31">
        <f t="shared" si="12"/>
        <v>0</v>
      </c>
      <c r="AP24" s="31">
        <f t="shared" si="12"/>
        <v>0</v>
      </c>
      <c r="AQ24" s="33">
        <f t="shared" si="12"/>
        <v>7.2314000000000007</v>
      </c>
      <c r="AR24" s="31">
        <f t="shared" si="12"/>
        <v>0</v>
      </c>
      <c r="AS24" s="33">
        <f t="shared" si="12"/>
        <v>16.835134000000004</v>
      </c>
      <c r="AT24" s="31">
        <f t="shared" si="12"/>
        <v>0</v>
      </c>
      <c r="AU24" s="31">
        <f t="shared" si="12"/>
        <v>0</v>
      </c>
      <c r="AV24" s="33">
        <f t="shared" si="12"/>
        <v>16.835134000000004</v>
      </c>
      <c r="AW24" s="31">
        <f t="shared" si="12"/>
        <v>0</v>
      </c>
      <c r="AX24" s="31">
        <f t="shared" si="12"/>
        <v>0</v>
      </c>
      <c r="AY24" s="31">
        <f t="shared" si="12"/>
        <v>0</v>
      </c>
      <c r="AZ24" s="31">
        <f t="shared" si="12"/>
        <v>0</v>
      </c>
      <c r="BA24" s="31">
        <f t="shared" si="12"/>
        <v>0</v>
      </c>
      <c r="BB24" s="31">
        <f t="shared" si="12"/>
        <v>0</v>
      </c>
      <c r="BC24" s="33">
        <f t="shared" si="12"/>
        <v>18.122371000000001</v>
      </c>
      <c r="BD24" s="31">
        <f t="shared" si="12"/>
        <v>0</v>
      </c>
      <c r="BE24" s="31">
        <f t="shared" si="12"/>
        <v>0</v>
      </c>
      <c r="BF24" s="33">
        <f t="shared" si="12"/>
        <v>18.122371000000001</v>
      </c>
      <c r="BG24" s="31">
        <f t="shared" si="12"/>
        <v>0</v>
      </c>
      <c r="BH24" s="33">
        <f t="shared" si="12"/>
        <v>20.975496</v>
      </c>
      <c r="BI24" s="31">
        <f t="shared" si="12"/>
        <v>0</v>
      </c>
      <c r="BJ24" s="31">
        <f t="shared" si="12"/>
        <v>0</v>
      </c>
      <c r="BK24" s="33">
        <f t="shared" si="12"/>
        <v>20.975496</v>
      </c>
      <c r="BL24" s="31">
        <f t="shared" si="12"/>
        <v>0</v>
      </c>
      <c r="BM24" s="33">
        <f t="shared" si="12"/>
        <v>25.634168000000003</v>
      </c>
      <c r="BN24" s="31">
        <f t="shared" si="12"/>
        <v>0</v>
      </c>
      <c r="BO24" s="31">
        <f t="shared" si="12"/>
        <v>0</v>
      </c>
      <c r="BP24" s="33">
        <f t="shared" si="12"/>
        <v>25.634168000000003</v>
      </c>
      <c r="BQ24" s="31">
        <f t="shared" si="12"/>
        <v>0</v>
      </c>
      <c r="BR24" s="33">
        <f t="shared" si="12"/>
        <v>0</v>
      </c>
      <c r="BS24" s="33">
        <f t="shared" si="12"/>
        <v>0</v>
      </c>
      <c r="BT24" s="33">
        <f t="shared" si="12"/>
        <v>0</v>
      </c>
      <c r="BU24" s="33">
        <f t="shared" si="12"/>
        <v>0</v>
      </c>
      <c r="BV24" s="33">
        <f t="shared" si="12"/>
        <v>0</v>
      </c>
      <c r="BW24" s="33">
        <f t="shared" si="12"/>
        <v>28.024886000000002</v>
      </c>
      <c r="BX24" s="31">
        <f t="shared" si="12"/>
        <v>0</v>
      </c>
      <c r="BY24" s="31">
        <f t="shared" si="12"/>
        <v>0</v>
      </c>
      <c r="BZ24" s="33">
        <f t="shared" si="12"/>
        <v>28.024886000000002</v>
      </c>
      <c r="CA24" s="31">
        <f t="shared" si="12"/>
        <v>0</v>
      </c>
      <c r="CB24" s="33">
        <f t="shared" si="12"/>
        <v>0</v>
      </c>
      <c r="CC24" s="33">
        <f t="shared" si="12"/>
        <v>0</v>
      </c>
      <c r="CD24" s="33">
        <f t="shared" si="12"/>
        <v>0</v>
      </c>
      <c r="CE24" s="33">
        <f t="shared" si="12"/>
        <v>0</v>
      </c>
      <c r="CF24" s="33">
        <f t="shared" si="12"/>
        <v>0</v>
      </c>
      <c r="CG24" s="33">
        <f t="shared" ref="CG24:CP24" si="13">CG166</f>
        <v>0</v>
      </c>
      <c r="CH24" s="31">
        <f t="shared" si="13"/>
        <v>0</v>
      </c>
      <c r="CI24" s="31">
        <f t="shared" si="13"/>
        <v>0</v>
      </c>
      <c r="CJ24" s="33">
        <f t="shared" si="13"/>
        <v>0</v>
      </c>
      <c r="CK24" s="31">
        <f t="shared" si="13"/>
        <v>0</v>
      </c>
      <c r="CL24" s="33">
        <f t="shared" si="13"/>
        <v>0</v>
      </c>
      <c r="CM24" s="33">
        <f t="shared" si="13"/>
        <v>0</v>
      </c>
      <c r="CN24" s="33">
        <f t="shared" si="13"/>
        <v>0</v>
      </c>
      <c r="CO24" s="33">
        <f t="shared" si="13"/>
        <v>0</v>
      </c>
      <c r="CP24" s="33">
        <f t="shared" si="13"/>
        <v>0</v>
      </c>
      <c r="CQ24" s="33">
        <f t="shared" si="12"/>
        <v>105.75661400000001</v>
      </c>
      <c r="CR24" s="31">
        <f t="shared" si="12"/>
        <v>0</v>
      </c>
      <c r="CS24" s="31">
        <f t="shared" si="12"/>
        <v>0</v>
      </c>
      <c r="CT24" s="33">
        <f t="shared" si="12"/>
        <v>105.75661400000001</v>
      </c>
      <c r="CU24" s="31">
        <f t="shared" si="12"/>
        <v>0</v>
      </c>
      <c r="CV24" s="33">
        <f t="shared" si="12"/>
        <v>81.865950000000012</v>
      </c>
      <c r="CW24" s="30">
        <f t="shared" si="12"/>
        <v>0</v>
      </c>
      <c r="CX24" s="30">
        <f t="shared" si="12"/>
        <v>0</v>
      </c>
      <c r="CY24" s="33">
        <f>CY166</f>
        <v>81.865950000000012</v>
      </c>
      <c r="CZ24" s="30">
        <f>CZ166</f>
        <v>0</v>
      </c>
      <c r="DA24" s="32"/>
    </row>
    <row r="25" spans="1:105" x14ac:dyDescent="0.3">
      <c r="A25" s="27"/>
      <c r="B25" s="28"/>
      <c r="C25" s="32"/>
      <c r="D25" s="29"/>
      <c r="E25" s="29"/>
      <c r="F25" s="29"/>
      <c r="G25" s="29"/>
      <c r="H25" s="29"/>
      <c r="I25" s="29"/>
      <c r="J25" s="29"/>
      <c r="K25" s="29"/>
      <c r="L25" s="29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32"/>
    </row>
    <row r="26" spans="1:105" x14ac:dyDescent="0.3">
      <c r="A26" s="27" t="s">
        <v>102</v>
      </c>
      <c r="B26" s="28" t="str">
        <f>'[1]Прил 1_2022г'!B27</f>
        <v>Ульяновская область</v>
      </c>
      <c r="C26" s="32"/>
      <c r="D26" s="29"/>
      <c r="E26" s="29"/>
      <c r="F26" s="29"/>
      <c r="G26" s="29"/>
      <c r="H26" s="29"/>
      <c r="I26" s="29"/>
      <c r="J26" s="29"/>
      <c r="K26" s="29"/>
      <c r="L26" s="29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32"/>
    </row>
    <row r="27" spans="1:105" collapsed="1" x14ac:dyDescent="0.3">
      <c r="A27" s="85" t="s">
        <v>103</v>
      </c>
      <c r="B27" s="86" t="s">
        <v>104</v>
      </c>
      <c r="C27" s="87" t="s">
        <v>88</v>
      </c>
      <c r="D27" s="88"/>
      <c r="E27" s="88"/>
      <c r="F27" s="88"/>
      <c r="G27" s="88"/>
      <c r="H27" s="87">
        <f>H28+H35+H44+H71</f>
        <v>0</v>
      </c>
      <c r="I27" s="87">
        <f t="shared" ref="I27:CX27" si="14">I28+I35+I44+I71</f>
        <v>0</v>
      </c>
      <c r="J27" s="87" t="s">
        <v>89</v>
      </c>
      <c r="K27" s="87">
        <f t="shared" si="14"/>
        <v>0</v>
      </c>
      <c r="L27" s="87">
        <f t="shared" si="14"/>
        <v>0</v>
      </c>
      <c r="M27" s="87" t="s">
        <v>89</v>
      </c>
      <c r="N27" s="87">
        <f t="shared" si="14"/>
        <v>0</v>
      </c>
      <c r="O27" s="87">
        <f t="shared" si="14"/>
        <v>0</v>
      </c>
      <c r="P27" s="87">
        <f t="shared" si="14"/>
        <v>0</v>
      </c>
      <c r="Q27" s="87">
        <f t="shared" si="14"/>
        <v>0</v>
      </c>
      <c r="R27" s="87">
        <f t="shared" si="14"/>
        <v>0</v>
      </c>
      <c r="S27" s="87">
        <f t="shared" si="14"/>
        <v>0</v>
      </c>
      <c r="T27" s="87">
        <f t="shared" si="14"/>
        <v>0</v>
      </c>
      <c r="U27" s="87">
        <f t="shared" si="14"/>
        <v>0</v>
      </c>
      <c r="V27" s="87">
        <f t="shared" si="14"/>
        <v>0</v>
      </c>
      <c r="W27" s="87">
        <f t="shared" si="14"/>
        <v>0</v>
      </c>
      <c r="X27" s="87">
        <f t="shared" si="14"/>
        <v>0</v>
      </c>
      <c r="Y27" s="87">
        <f t="shared" si="14"/>
        <v>0</v>
      </c>
      <c r="Z27" s="87">
        <f t="shared" si="14"/>
        <v>0</v>
      </c>
      <c r="AA27" s="87">
        <f t="shared" si="14"/>
        <v>0</v>
      </c>
      <c r="AB27" s="87">
        <f t="shared" si="14"/>
        <v>0</v>
      </c>
      <c r="AC27" s="87">
        <f t="shared" si="14"/>
        <v>0</v>
      </c>
      <c r="AD27" s="87">
        <f t="shared" si="14"/>
        <v>0</v>
      </c>
      <c r="AE27" s="87">
        <f t="shared" si="14"/>
        <v>0</v>
      </c>
      <c r="AF27" s="87">
        <f t="shared" si="14"/>
        <v>0</v>
      </c>
      <c r="AG27" s="87">
        <f t="shared" si="14"/>
        <v>0</v>
      </c>
      <c r="AH27" s="87">
        <f t="shared" si="14"/>
        <v>0</v>
      </c>
      <c r="AI27" s="87">
        <f t="shared" si="14"/>
        <v>0</v>
      </c>
      <c r="AJ27" s="87">
        <f t="shared" si="14"/>
        <v>0</v>
      </c>
      <c r="AK27" s="87">
        <f t="shared" si="14"/>
        <v>0</v>
      </c>
      <c r="AL27" s="87">
        <f t="shared" si="14"/>
        <v>0</v>
      </c>
      <c r="AM27" s="87">
        <f t="shared" si="14"/>
        <v>0</v>
      </c>
      <c r="AN27" s="87">
        <f t="shared" si="14"/>
        <v>0</v>
      </c>
      <c r="AO27" s="87">
        <f t="shared" si="14"/>
        <v>0</v>
      </c>
      <c r="AP27" s="87">
        <f t="shared" si="14"/>
        <v>0</v>
      </c>
      <c r="AQ27" s="87">
        <f t="shared" si="14"/>
        <v>0</v>
      </c>
      <c r="AR27" s="87">
        <f t="shared" si="14"/>
        <v>0</v>
      </c>
      <c r="AS27" s="87">
        <f t="shared" si="14"/>
        <v>0</v>
      </c>
      <c r="AT27" s="87">
        <f t="shared" si="14"/>
        <v>0</v>
      </c>
      <c r="AU27" s="87">
        <f t="shared" si="14"/>
        <v>0</v>
      </c>
      <c r="AV27" s="87">
        <f t="shared" si="14"/>
        <v>0</v>
      </c>
      <c r="AW27" s="87">
        <f t="shared" si="14"/>
        <v>0</v>
      </c>
      <c r="AX27" s="87">
        <f t="shared" si="14"/>
        <v>0</v>
      </c>
      <c r="AY27" s="87">
        <f t="shared" si="14"/>
        <v>0</v>
      </c>
      <c r="AZ27" s="87">
        <f t="shared" si="14"/>
        <v>0</v>
      </c>
      <c r="BA27" s="87">
        <f t="shared" si="14"/>
        <v>0</v>
      </c>
      <c r="BB27" s="87">
        <f t="shared" si="14"/>
        <v>0</v>
      </c>
      <c r="BC27" s="87">
        <f t="shared" si="14"/>
        <v>0</v>
      </c>
      <c r="BD27" s="87">
        <f t="shared" si="14"/>
        <v>0</v>
      </c>
      <c r="BE27" s="87">
        <f t="shared" si="14"/>
        <v>0</v>
      </c>
      <c r="BF27" s="87">
        <f t="shared" si="14"/>
        <v>0</v>
      </c>
      <c r="BG27" s="87">
        <f t="shared" si="14"/>
        <v>0</v>
      </c>
      <c r="BH27" s="87">
        <f t="shared" si="14"/>
        <v>0</v>
      </c>
      <c r="BI27" s="87">
        <f t="shared" si="14"/>
        <v>0</v>
      </c>
      <c r="BJ27" s="87">
        <f t="shared" si="14"/>
        <v>0</v>
      </c>
      <c r="BK27" s="87">
        <f t="shared" si="14"/>
        <v>0</v>
      </c>
      <c r="BL27" s="87">
        <f t="shared" si="14"/>
        <v>0</v>
      </c>
      <c r="BM27" s="87">
        <f t="shared" si="14"/>
        <v>0</v>
      </c>
      <c r="BN27" s="87">
        <f t="shared" si="14"/>
        <v>0</v>
      </c>
      <c r="BO27" s="87">
        <f t="shared" si="14"/>
        <v>0</v>
      </c>
      <c r="BP27" s="87">
        <f t="shared" si="14"/>
        <v>0</v>
      </c>
      <c r="BQ27" s="87">
        <f t="shared" si="14"/>
        <v>0</v>
      </c>
      <c r="BR27" s="87">
        <f t="shared" si="14"/>
        <v>0</v>
      </c>
      <c r="BS27" s="87">
        <f t="shared" si="14"/>
        <v>0</v>
      </c>
      <c r="BT27" s="87">
        <f t="shared" si="14"/>
        <v>0</v>
      </c>
      <c r="BU27" s="87">
        <f t="shared" si="14"/>
        <v>0</v>
      </c>
      <c r="BV27" s="87">
        <f t="shared" si="14"/>
        <v>0</v>
      </c>
      <c r="BW27" s="87">
        <f t="shared" si="14"/>
        <v>0</v>
      </c>
      <c r="BX27" s="87">
        <f t="shared" si="14"/>
        <v>0</v>
      </c>
      <c r="BY27" s="87">
        <f t="shared" si="14"/>
        <v>0</v>
      </c>
      <c r="BZ27" s="87">
        <f t="shared" si="14"/>
        <v>0</v>
      </c>
      <c r="CA27" s="87">
        <f t="shared" si="14"/>
        <v>0</v>
      </c>
      <c r="CB27" s="87">
        <f t="shared" si="14"/>
        <v>0</v>
      </c>
      <c r="CC27" s="87">
        <f t="shared" si="14"/>
        <v>0</v>
      </c>
      <c r="CD27" s="87">
        <f t="shared" si="14"/>
        <v>0</v>
      </c>
      <c r="CE27" s="87">
        <f t="shared" si="14"/>
        <v>0</v>
      </c>
      <c r="CF27" s="87">
        <f t="shared" si="14"/>
        <v>0</v>
      </c>
      <c r="CG27" s="87">
        <f t="shared" ref="CG27:CP27" si="15">CG28+CG35+CG44+CG71</f>
        <v>0</v>
      </c>
      <c r="CH27" s="87">
        <f t="shared" si="15"/>
        <v>0</v>
      </c>
      <c r="CI27" s="87">
        <f t="shared" si="15"/>
        <v>0</v>
      </c>
      <c r="CJ27" s="87">
        <f t="shared" si="15"/>
        <v>0</v>
      </c>
      <c r="CK27" s="87">
        <f t="shared" si="15"/>
        <v>0</v>
      </c>
      <c r="CL27" s="87">
        <f t="shared" si="15"/>
        <v>0</v>
      </c>
      <c r="CM27" s="87">
        <f t="shared" si="15"/>
        <v>0</v>
      </c>
      <c r="CN27" s="87">
        <f t="shared" si="15"/>
        <v>0</v>
      </c>
      <c r="CO27" s="87">
        <f t="shared" si="15"/>
        <v>0</v>
      </c>
      <c r="CP27" s="87">
        <f t="shared" si="15"/>
        <v>0</v>
      </c>
      <c r="CQ27" s="87">
        <f t="shared" si="14"/>
        <v>0</v>
      </c>
      <c r="CR27" s="87">
        <f t="shared" si="14"/>
        <v>0</v>
      </c>
      <c r="CS27" s="87">
        <f t="shared" si="14"/>
        <v>0</v>
      </c>
      <c r="CT27" s="87">
        <f t="shared" si="14"/>
        <v>0</v>
      </c>
      <c r="CU27" s="87">
        <f t="shared" si="14"/>
        <v>0</v>
      </c>
      <c r="CV27" s="87">
        <f t="shared" si="14"/>
        <v>0</v>
      </c>
      <c r="CW27" s="87">
        <f t="shared" si="14"/>
        <v>0</v>
      </c>
      <c r="CX27" s="87">
        <f t="shared" si="14"/>
        <v>0</v>
      </c>
      <c r="CY27" s="87">
        <f>CY28+CY35+CY44+CY71</f>
        <v>0</v>
      </c>
      <c r="CZ27" s="87">
        <f>CZ28+CZ35+CZ44+CZ71</f>
        <v>0</v>
      </c>
      <c r="DA27" s="89"/>
    </row>
    <row r="28" spans="1:105" ht="31.2" hidden="1" outlineLevel="1" x14ac:dyDescent="0.3">
      <c r="A28" s="27" t="s">
        <v>105</v>
      </c>
      <c r="B28" s="28" t="s">
        <v>106</v>
      </c>
      <c r="C28" s="32"/>
      <c r="D28" s="29"/>
      <c r="E28" s="29"/>
      <c r="F28" s="29"/>
      <c r="G28" s="29"/>
      <c r="H28" s="29"/>
      <c r="I28" s="29"/>
      <c r="J28" s="29"/>
      <c r="K28" s="29"/>
      <c r="L28" s="29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32"/>
    </row>
    <row r="29" spans="1:105" ht="46.8" hidden="1" outlineLevel="1" x14ac:dyDescent="0.3">
      <c r="A29" s="27" t="s">
        <v>107</v>
      </c>
      <c r="B29" s="28" t="s">
        <v>108</v>
      </c>
      <c r="C29" s="32"/>
      <c r="D29" s="29"/>
      <c r="E29" s="29"/>
      <c r="F29" s="29"/>
      <c r="G29" s="29"/>
      <c r="H29" s="29"/>
      <c r="I29" s="29"/>
      <c r="J29" s="29"/>
      <c r="K29" s="29"/>
      <c r="L29" s="29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32"/>
    </row>
    <row r="30" spans="1:105" ht="46.8" hidden="1" outlineLevel="1" x14ac:dyDescent="0.3">
      <c r="A30" s="27" t="s">
        <v>109</v>
      </c>
      <c r="B30" s="28" t="s">
        <v>110</v>
      </c>
      <c r="C30" s="32"/>
      <c r="D30" s="29"/>
      <c r="E30" s="29"/>
      <c r="F30" s="29"/>
      <c r="G30" s="29"/>
      <c r="H30" s="29"/>
      <c r="I30" s="29"/>
      <c r="J30" s="29"/>
      <c r="K30" s="29"/>
      <c r="L30" s="29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32"/>
    </row>
    <row r="31" spans="1:105" ht="31.2" hidden="1" outlineLevel="1" x14ac:dyDescent="0.3">
      <c r="A31" s="27" t="s">
        <v>111</v>
      </c>
      <c r="B31" s="28" t="s">
        <v>112</v>
      </c>
      <c r="C31" s="32"/>
      <c r="D31" s="29"/>
      <c r="E31" s="29"/>
      <c r="F31" s="29"/>
      <c r="G31" s="29"/>
      <c r="H31" s="29"/>
      <c r="I31" s="29"/>
      <c r="J31" s="29"/>
      <c r="K31" s="29"/>
      <c r="L31" s="29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32"/>
    </row>
    <row r="32" spans="1:105" hidden="1" outlineLevel="1" x14ac:dyDescent="0.3">
      <c r="A32" s="27" t="s">
        <v>111</v>
      </c>
      <c r="B32" s="37" t="s">
        <v>113</v>
      </c>
      <c r="C32" s="32"/>
      <c r="D32" s="29"/>
      <c r="E32" s="29"/>
      <c r="F32" s="29"/>
      <c r="G32" s="29"/>
      <c r="H32" s="29"/>
      <c r="I32" s="29"/>
      <c r="J32" s="29"/>
      <c r="K32" s="29"/>
      <c r="L32" s="29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32"/>
    </row>
    <row r="33" spans="1:105" hidden="1" outlineLevel="1" x14ac:dyDescent="0.3">
      <c r="A33" s="27" t="s">
        <v>111</v>
      </c>
      <c r="B33" s="37" t="s">
        <v>113</v>
      </c>
      <c r="C33" s="32"/>
      <c r="D33" s="29"/>
      <c r="E33" s="29"/>
      <c r="F33" s="29"/>
      <c r="G33" s="29"/>
      <c r="H33" s="29"/>
      <c r="I33" s="29"/>
      <c r="J33" s="29"/>
      <c r="K33" s="29"/>
      <c r="L33" s="29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32"/>
    </row>
    <row r="34" spans="1:105" hidden="1" outlineLevel="1" x14ac:dyDescent="0.3">
      <c r="A34" s="27" t="s">
        <v>114</v>
      </c>
      <c r="B34" s="28" t="s">
        <v>114</v>
      </c>
      <c r="C34" s="32"/>
      <c r="D34" s="29"/>
      <c r="E34" s="29"/>
      <c r="F34" s="29"/>
      <c r="G34" s="29"/>
      <c r="H34" s="29"/>
      <c r="I34" s="29"/>
      <c r="J34" s="29"/>
      <c r="K34" s="29"/>
      <c r="L34" s="29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32"/>
    </row>
    <row r="35" spans="1:105" ht="31.2" hidden="1" outlineLevel="1" x14ac:dyDescent="0.3">
      <c r="A35" s="27" t="s">
        <v>115</v>
      </c>
      <c r="B35" s="28" t="s">
        <v>116</v>
      </c>
      <c r="C35" s="32"/>
      <c r="D35" s="29"/>
      <c r="E35" s="29"/>
      <c r="F35" s="29"/>
      <c r="G35" s="29"/>
      <c r="H35" s="29"/>
      <c r="I35" s="29"/>
      <c r="J35" s="29"/>
      <c r="K35" s="29"/>
      <c r="L35" s="29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32"/>
    </row>
    <row r="36" spans="1:105" ht="46.8" hidden="1" outlineLevel="1" x14ac:dyDescent="0.3">
      <c r="A36" s="27" t="s">
        <v>117</v>
      </c>
      <c r="B36" s="28" t="s">
        <v>118</v>
      </c>
      <c r="C36" s="32"/>
      <c r="D36" s="29"/>
      <c r="E36" s="29"/>
      <c r="F36" s="29"/>
      <c r="G36" s="29"/>
      <c r="H36" s="29"/>
      <c r="I36" s="29"/>
      <c r="J36" s="29"/>
      <c r="K36" s="29"/>
      <c r="L36" s="29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32"/>
    </row>
    <row r="37" spans="1:105" hidden="1" outlineLevel="1" x14ac:dyDescent="0.3">
      <c r="A37" s="27" t="s">
        <v>117</v>
      </c>
      <c r="B37" s="37" t="s">
        <v>113</v>
      </c>
      <c r="C37" s="32"/>
      <c r="D37" s="29"/>
      <c r="E37" s="29"/>
      <c r="F37" s="29"/>
      <c r="G37" s="29"/>
      <c r="H37" s="29"/>
      <c r="I37" s="29"/>
      <c r="J37" s="29"/>
      <c r="K37" s="29"/>
      <c r="L37" s="29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32"/>
    </row>
    <row r="38" spans="1:105" hidden="1" outlineLevel="1" x14ac:dyDescent="0.3">
      <c r="A38" s="27" t="s">
        <v>117</v>
      </c>
      <c r="B38" s="37" t="s">
        <v>113</v>
      </c>
      <c r="C38" s="32"/>
      <c r="D38" s="29"/>
      <c r="E38" s="29"/>
      <c r="F38" s="29"/>
      <c r="G38" s="29"/>
      <c r="H38" s="29"/>
      <c r="I38" s="29"/>
      <c r="J38" s="29"/>
      <c r="K38" s="29"/>
      <c r="L38" s="29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32"/>
    </row>
    <row r="39" spans="1:105" hidden="1" outlineLevel="1" x14ac:dyDescent="0.3">
      <c r="A39" s="27" t="s">
        <v>114</v>
      </c>
      <c r="B39" s="28" t="s">
        <v>114</v>
      </c>
      <c r="C39" s="32"/>
      <c r="D39" s="29"/>
      <c r="E39" s="29"/>
      <c r="F39" s="29"/>
      <c r="G39" s="29"/>
      <c r="H39" s="29"/>
      <c r="I39" s="29"/>
      <c r="J39" s="29"/>
      <c r="K39" s="29"/>
      <c r="L39" s="29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32"/>
    </row>
    <row r="40" spans="1:105" ht="31.2" hidden="1" outlineLevel="1" x14ac:dyDescent="0.3">
      <c r="A40" s="27" t="s">
        <v>119</v>
      </c>
      <c r="B40" s="28" t="s">
        <v>120</v>
      </c>
      <c r="C40" s="32"/>
      <c r="D40" s="29"/>
      <c r="E40" s="29"/>
      <c r="F40" s="29"/>
      <c r="G40" s="29"/>
      <c r="H40" s="29"/>
      <c r="I40" s="29"/>
      <c r="J40" s="29"/>
      <c r="K40" s="29"/>
      <c r="L40" s="29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32"/>
    </row>
    <row r="41" spans="1:105" hidden="1" outlineLevel="1" x14ac:dyDescent="0.3">
      <c r="A41" s="27" t="s">
        <v>119</v>
      </c>
      <c r="B41" s="37" t="s">
        <v>113</v>
      </c>
      <c r="C41" s="32"/>
      <c r="D41" s="29"/>
      <c r="E41" s="29"/>
      <c r="F41" s="29"/>
      <c r="G41" s="29"/>
      <c r="H41" s="29"/>
      <c r="I41" s="29"/>
      <c r="J41" s="29"/>
      <c r="K41" s="29"/>
      <c r="L41" s="29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32"/>
    </row>
    <row r="42" spans="1:105" hidden="1" outlineLevel="1" x14ac:dyDescent="0.3">
      <c r="A42" s="27" t="s">
        <v>119</v>
      </c>
      <c r="B42" s="37" t="s">
        <v>113</v>
      </c>
      <c r="C42" s="32"/>
      <c r="D42" s="29"/>
      <c r="E42" s="29"/>
      <c r="F42" s="29"/>
      <c r="G42" s="29"/>
      <c r="H42" s="29"/>
      <c r="I42" s="29"/>
      <c r="J42" s="29"/>
      <c r="K42" s="29"/>
      <c r="L42" s="29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32"/>
    </row>
    <row r="43" spans="1:105" hidden="1" outlineLevel="1" x14ac:dyDescent="0.3">
      <c r="A43" s="27" t="s">
        <v>114</v>
      </c>
      <c r="B43" s="28" t="s">
        <v>114</v>
      </c>
      <c r="C43" s="32"/>
      <c r="D43" s="29"/>
      <c r="E43" s="29"/>
      <c r="F43" s="29"/>
      <c r="G43" s="29"/>
      <c r="H43" s="29"/>
      <c r="I43" s="29"/>
      <c r="J43" s="29"/>
      <c r="K43" s="29"/>
      <c r="L43" s="29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32"/>
    </row>
    <row r="44" spans="1:105" ht="31.2" hidden="1" outlineLevel="1" x14ac:dyDescent="0.3">
      <c r="A44" s="27" t="s">
        <v>121</v>
      </c>
      <c r="B44" s="28" t="s">
        <v>122</v>
      </c>
      <c r="C44" s="32"/>
      <c r="D44" s="29"/>
      <c r="E44" s="29"/>
      <c r="F44" s="29"/>
      <c r="G44" s="29"/>
      <c r="H44" s="29"/>
      <c r="I44" s="29"/>
      <c r="J44" s="29"/>
      <c r="K44" s="29"/>
      <c r="L44" s="29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32"/>
    </row>
    <row r="45" spans="1:105" ht="31.2" hidden="1" outlineLevel="1" x14ac:dyDescent="0.3">
      <c r="A45" s="27" t="s">
        <v>123</v>
      </c>
      <c r="B45" s="28" t="s">
        <v>124</v>
      </c>
      <c r="C45" s="32"/>
      <c r="D45" s="29"/>
      <c r="E45" s="29"/>
      <c r="F45" s="29"/>
      <c r="G45" s="29"/>
      <c r="H45" s="29"/>
      <c r="I45" s="29"/>
      <c r="J45" s="29"/>
      <c r="K45" s="29"/>
      <c r="L45" s="29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32"/>
    </row>
    <row r="46" spans="1:105" ht="62.4" hidden="1" outlineLevel="1" x14ac:dyDescent="0.3">
      <c r="A46" s="27" t="s">
        <v>123</v>
      </c>
      <c r="B46" s="28" t="s">
        <v>125</v>
      </c>
      <c r="C46" s="32"/>
      <c r="D46" s="29"/>
      <c r="E46" s="29"/>
      <c r="F46" s="29"/>
      <c r="G46" s="29"/>
      <c r="H46" s="29"/>
      <c r="I46" s="29"/>
      <c r="J46" s="29"/>
      <c r="K46" s="29"/>
      <c r="L46" s="29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32"/>
    </row>
    <row r="47" spans="1:105" hidden="1" outlineLevel="1" x14ac:dyDescent="0.3">
      <c r="A47" s="27" t="s">
        <v>123</v>
      </c>
      <c r="B47" s="37" t="s">
        <v>113</v>
      </c>
      <c r="C47" s="32"/>
      <c r="D47" s="29"/>
      <c r="E47" s="29"/>
      <c r="F47" s="29"/>
      <c r="G47" s="29"/>
      <c r="H47" s="29"/>
      <c r="I47" s="29"/>
      <c r="J47" s="29"/>
      <c r="K47" s="29"/>
      <c r="L47" s="29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32"/>
    </row>
    <row r="48" spans="1:105" hidden="1" outlineLevel="1" x14ac:dyDescent="0.3">
      <c r="A48" s="27" t="s">
        <v>123</v>
      </c>
      <c r="B48" s="37" t="s">
        <v>113</v>
      </c>
      <c r="C48" s="32"/>
      <c r="D48" s="29"/>
      <c r="E48" s="29"/>
      <c r="F48" s="29"/>
      <c r="G48" s="29"/>
      <c r="H48" s="29"/>
      <c r="I48" s="29"/>
      <c r="J48" s="29"/>
      <c r="K48" s="29"/>
      <c r="L48" s="29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32"/>
    </row>
    <row r="49" spans="1:105" hidden="1" outlineLevel="1" x14ac:dyDescent="0.3">
      <c r="A49" s="27" t="s">
        <v>114</v>
      </c>
      <c r="B49" s="28" t="s">
        <v>114</v>
      </c>
      <c r="C49" s="32"/>
      <c r="D49" s="29"/>
      <c r="E49" s="29"/>
      <c r="F49" s="29"/>
      <c r="G49" s="29"/>
      <c r="H49" s="29"/>
      <c r="I49" s="29"/>
      <c r="J49" s="29"/>
      <c r="K49" s="29"/>
      <c r="L49" s="29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32"/>
    </row>
    <row r="50" spans="1:105" ht="62.4" hidden="1" outlineLevel="1" x14ac:dyDescent="0.3">
      <c r="A50" s="27" t="s">
        <v>123</v>
      </c>
      <c r="B50" s="28" t="s">
        <v>126</v>
      </c>
      <c r="C50" s="32"/>
      <c r="D50" s="29"/>
      <c r="E50" s="29"/>
      <c r="F50" s="29"/>
      <c r="G50" s="29"/>
      <c r="H50" s="29"/>
      <c r="I50" s="29"/>
      <c r="J50" s="29"/>
      <c r="K50" s="29"/>
      <c r="L50" s="29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32"/>
    </row>
    <row r="51" spans="1:105" hidden="1" outlineLevel="1" x14ac:dyDescent="0.3">
      <c r="A51" s="27" t="s">
        <v>123</v>
      </c>
      <c r="B51" s="37" t="s">
        <v>113</v>
      </c>
      <c r="C51" s="32"/>
      <c r="D51" s="29"/>
      <c r="E51" s="29"/>
      <c r="F51" s="29"/>
      <c r="G51" s="29"/>
      <c r="H51" s="29"/>
      <c r="I51" s="29"/>
      <c r="J51" s="29"/>
      <c r="K51" s="29"/>
      <c r="L51" s="29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32"/>
    </row>
    <row r="52" spans="1:105" hidden="1" outlineLevel="1" x14ac:dyDescent="0.3">
      <c r="A52" s="27" t="s">
        <v>123</v>
      </c>
      <c r="B52" s="37" t="s">
        <v>113</v>
      </c>
      <c r="C52" s="32"/>
      <c r="D52" s="29"/>
      <c r="E52" s="29"/>
      <c r="F52" s="29"/>
      <c r="G52" s="29"/>
      <c r="H52" s="29"/>
      <c r="I52" s="29"/>
      <c r="J52" s="29"/>
      <c r="K52" s="29"/>
      <c r="L52" s="29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32"/>
    </row>
    <row r="53" spans="1:105" hidden="1" outlineLevel="1" x14ac:dyDescent="0.3">
      <c r="A53" s="27" t="s">
        <v>114</v>
      </c>
      <c r="B53" s="28" t="s">
        <v>114</v>
      </c>
      <c r="C53" s="32"/>
      <c r="D53" s="29"/>
      <c r="E53" s="29"/>
      <c r="F53" s="29"/>
      <c r="G53" s="29"/>
      <c r="H53" s="29"/>
      <c r="I53" s="29"/>
      <c r="J53" s="29"/>
      <c r="K53" s="29"/>
      <c r="L53" s="29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32"/>
    </row>
    <row r="54" spans="1:105" ht="62.4" hidden="1" outlineLevel="1" x14ac:dyDescent="0.3">
      <c r="A54" s="27" t="s">
        <v>123</v>
      </c>
      <c r="B54" s="28" t="s">
        <v>127</v>
      </c>
      <c r="C54" s="32"/>
      <c r="D54" s="29"/>
      <c r="E54" s="29"/>
      <c r="F54" s="29"/>
      <c r="G54" s="29"/>
      <c r="H54" s="29"/>
      <c r="I54" s="29"/>
      <c r="J54" s="29"/>
      <c r="K54" s="29"/>
      <c r="L54" s="29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32"/>
    </row>
    <row r="55" spans="1:105" hidden="1" outlineLevel="1" x14ac:dyDescent="0.3">
      <c r="A55" s="27" t="s">
        <v>123</v>
      </c>
      <c r="B55" s="37" t="s">
        <v>113</v>
      </c>
      <c r="C55" s="32"/>
      <c r="D55" s="29"/>
      <c r="E55" s="29"/>
      <c r="F55" s="29"/>
      <c r="G55" s="29"/>
      <c r="H55" s="29"/>
      <c r="I55" s="29"/>
      <c r="J55" s="29"/>
      <c r="K55" s="29"/>
      <c r="L55" s="29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32"/>
    </row>
    <row r="56" spans="1:105" hidden="1" outlineLevel="1" x14ac:dyDescent="0.3">
      <c r="A56" s="27" t="s">
        <v>123</v>
      </c>
      <c r="B56" s="37" t="s">
        <v>113</v>
      </c>
      <c r="C56" s="32"/>
      <c r="D56" s="29"/>
      <c r="E56" s="29"/>
      <c r="F56" s="29"/>
      <c r="G56" s="29"/>
      <c r="H56" s="29"/>
      <c r="I56" s="29"/>
      <c r="J56" s="29"/>
      <c r="K56" s="29"/>
      <c r="L56" s="29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32"/>
    </row>
    <row r="57" spans="1:105" hidden="1" outlineLevel="1" x14ac:dyDescent="0.3">
      <c r="A57" s="27" t="s">
        <v>114</v>
      </c>
      <c r="B57" s="28" t="s">
        <v>114</v>
      </c>
      <c r="C57" s="32"/>
      <c r="D57" s="29"/>
      <c r="E57" s="29"/>
      <c r="F57" s="29"/>
      <c r="G57" s="29"/>
      <c r="H57" s="29"/>
      <c r="I57" s="29"/>
      <c r="J57" s="29"/>
      <c r="K57" s="29"/>
      <c r="L57" s="29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32"/>
    </row>
    <row r="58" spans="1:105" ht="31.2" hidden="1" outlineLevel="1" x14ac:dyDescent="0.3">
      <c r="A58" s="27" t="s">
        <v>128</v>
      </c>
      <c r="B58" s="28" t="s">
        <v>124</v>
      </c>
      <c r="C58" s="32"/>
      <c r="D58" s="29"/>
      <c r="E58" s="29"/>
      <c r="F58" s="29"/>
      <c r="G58" s="29"/>
      <c r="H58" s="29"/>
      <c r="I58" s="29"/>
      <c r="J58" s="29"/>
      <c r="K58" s="29"/>
      <c r="L58" s="29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32"/>
    </row>
    <row r="59" spans="1:105" ht="62.4" hidden="1" outlineLevel="1" x14ac:dyDescent="0.3">
      <c r="A59" s="27" t="s">
        <v>128</v>
      </c>
      <c r="B59" s="28" t="s">
        <v>125</v>
      </c>
      <c r="C59" s="32"/>
      <c r="D59" s="29"/>
      <c r="E59" s="29"/>
      <c r="F59" s="29"/>
      <c r="G59" s="29"/>
      <c r="H59" s="29"/>
      <c r="I59" s="29"/>
      <c r="J59" s="29"/>
      <c r="K59" s="29"/>
      <c r="L59" s="29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32"/>
    </row>
    <row r="60" spans="1:105" hidden="1" outlineLevel="1" x14ac:dyDescent="0.3">
      <c r="A60" s="27" t="s">
        <v>128</v>
      </c>
      <c r="B60" s="37" t="s">
        <v>113</v>
      </c>
      <c r="C60" s="32"/>
      <c r="D60" s="29"/>
      <c r="E60" s="29"/>
      <c r="F60" s="29"/>
      <c r="G60" s="29"/>
      <c r="H60" s="29"/>
      <c r="I60" s="29"/>
      <c r="J60" s="29"/>
      <c r="K60" s="29"/>
      <c r="L60" s="29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32"/>
    </row>
    <row r="61" spans="1:105" hidden="1" outlineLevel="1" x14ac:dyDescent="0.3">
      <c r="A61" s="27" t="s">
        <v>128</v>
      </c>
      <c r="B61" s="37" t="s">
        <v>113</v>
      </c>
      <c r="C61" s="32"/>
      <c r="D61" s="29"/>
      <c r="E61" s="29"/>
      <c r="F61" s="29"/>
      <c r="G61" s="29"/>
      <c r="H61" s="29"/>
      <c r="I61" s="29"/>
      <c r="J61" s="29"/>
      <c r="K61" s="29"/>
      <c r="L61" s="29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32"/>
    </row>
    <row r="62" spans="1:105" hidden="1" outlineLevel="1" x14ac:dyDescent="0.3">
      <c r="A62" s="27" t="s">
        <v>114</v>
      </c>
      <c r="B62" s="28" t="s">
        <v>114</v>
      </c>
      <c r="C62" s="32"/>
      <c r="D62" s="29"/>
      <c r="E62" s="29"/>
      <c r="F62" s="29"/>
      <c r="G62" s="29"/>
      <c r="H62" s="29"/>
      <c r="I62" s="29"/>
      <c r="J62" s="29"/>
      <c r="K62" s="29"/>
      <c r="L62" s="29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32"/>
    </row>
    <row r="63" spans="1:105" ht="62.4" hidden="1" outlineLevel="1" x14ac:dyDescent="0.3">
      <c r="A63" s="27" t="s">
        <v>128</v>
      </c>
      <c r="B63" s="28" t="s">
        <v>126</v>
      </c>
      <c r="C63" s="32"/>
      <c r="D63" s="29"/>
      <c r="E63" s="29"/>
      <c r="F63" s="29"/>
      <c r="G63" s="29"/>
      <c r="H63" s="29"/>
      <c r="I63" s="29"/>
      <c r="J63" s="29"/>
      <c r="K63" s="29"/>
      <c r="L63" s="29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32"/>
    </row>
    <row r="64" spans="1:105" hidden="1" outlineLevel="1" x14ac:dyDescent="0.3">
      <c r="A64" s="27" t="s">
        <v>128</v>
      </c>
      <c r="B64" s="37" t="s">
        <v>113</v>
      </c>
      <c r="C64" s="32"/>
      <c r="D64" s="29"/>
      <c r="E64" s="29"/>
      <c r="F64" s="29"/>
      <c r="G64" s="29"/>
      <c r="H64" s="29"/>
      <c r="I64" s="29"/>
      <c r="J64" s="29"/>
      <c r="K64" s="29"/>
      <c r="L64" s="29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32"/>
    </row>
    <row r="65" spans="1:105" hidden="1" outlineLevel="1" x14ac:dyDescent="0.3">
      <c r="A65" s="27" t="s">
        <v>128</v>
      </c>
      <c r="B65" s="37" t="s">
        <v>113</v>
      </c>
      <c r="C65" s="32"/>
      <c r="D65" s="29"/>
      <c r="E65" s="29"/>
      <c r="F65" s="29"/>
      <c r="G65" s="29"/>
      <c r="H65" s="29"/>
      <c r="I65" s="29"/>
      <c r="J65" s="29"/>
      <c r="K65" s="29"/>
      <c r="L65" s="29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32"/>
    </row>
    <row r="66" spans="1:105" hidden="1" outlineLevel="1" x14ac:dyDescent="0.3">
      <c r="A66" s="27" t="s">
        <v>114</v>
      </c>
      <c r="B66" s="28" t="s">
        <v>114</v>
      </c>
      <c r="C66" s="32"/>
      <c r="D66" s="29"/>
      <c r="E66" s="29"/>
      <c r="F66" s="29"/>
      <c r="G66" s="29"/>
      <c r="H66" s="29"/>
      <c r="I66" s="29"/>
      <c r="J66" s="29"/>
      <c r="K66" s="29"/>
      <c r="L66" s="29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32"/>
    </row>
    <row r="67" spans="1:105" ht="62.4" hidden="1" outlineLevel="1" x14ac:dyDescent="0.3">
      <c r="A67" s="27" t="s">
        <v>128</v>
      </c>
      <c r="B67" s="28" t="s">
        <v>129</v>
      </c>
      <c r="C67" s="32"/>
      <c r="D67" s="29"/>
      <c r="E67" s="29"/>
      <c r="F67" s="29"/>
      <c r="G67" s="29"/>
      <c r="H67" s="29"/>
      <c r="I67" s="29"/>
      <c r="J67" s="29"/>
      <c r="K67" s="29"/>
      <c r="L67" s="29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32"/>
    </row>
    <row r="68" spans="1:105" hidden="1" outlineLevel="1" x14ac:dyDescent="0.3">
      <c r="A68" s="27" t="s">
        <v>128</v>
      </c>
      <c r="B68" s="37" t="s">
        <v>113</v>
      </c>
      <c r="C68" s="32"/>
      <c r="D68" s="29"/>
      <c r="E68" s="29"/>
      <c r="F68" s="29"/>
      <c r="G68" s="29"/>
      <c r="H68" s="29"/>
      <c r="I68" s="29"/>
      <c r="J68" s="29"/>
      <c r="K68" s="29"/>
      <c r="L68" s="29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32"/>
    </row>
    <row r="69" spans="1:105" hidden="1" outlineLevel="1" x14ac:dyDescent="0.3">
      <c r="A69" s="27" t="s">
        <v>128</v>
      </c>
      <c r="B69" s="37" t="s">
        <v>113</v>
      </c>
      <c r="C69" s="32"/>
      <c r="D69" s="29"/>
      <c r="E69" s="29"/>
      <c r="F69" s="29"/>
      <c r="G69" s="29"/>
      <c r="H69" s="29"/>
      <c r="I69" s="29"/>
      <c r="J69" s="29"/>
      <c r="K69" s="29"/>
      <c r="L69" s="29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32"/>
    </row>
    <row r="70" spans="1:105" hidden="1" outlineLevel="1" x14ac:dyDescent="0.3">
      <c r="A70" s="27" t="s">
        <v>114</v>
      </c>
      <c r="B70" s="28" t="s">
        <v>114</v>
      </c>
      <c r="C70" s="32"/>
      <c r="D70" s="29"/>
      <c r="E70" s="29"/>
      <c r="F70" s="29"/>
      <c r="G70" s="29"/>
      <c r="H70" s="29"/>
      <c r="I70" s="29"/>
      <c r="J70" s="29"/>
      <c r="K70" s="29"/>
      <c r="L70" s="29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32"/>
    </row>
    <row r="71" spans="1:105" ht="62.4" hidden="1" outlineLevel="1" x14ac:dyDescent="0.3">
      <c r="A71" s="27" t="s">
        <v>130</v>
      </c>
      <c r="B71" s="28" t="s">
        <v>131</v>
      </c>
      <c r="C71" s="32"/>
      <c r="D71" s="29"/>
      <c r="E71" s="29"/>
      <c r="F71" s="29"/>
      <c r="G71" s="29"/>
      <c r="H71" s="29"/>
      <c r="I71" s="29"/>
      <c r="J71" s="29"/>
      <c r="K71" s="29"/>
      <c r="L71" s="29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32"/>
    </row>
    <row r="72" spans="1:105" ht="46.8" hidden="1" x14ac:dyDescent="0.3">
      <c r="A72" s="27" t="s">
        <v>132</v>
      </c>
      <c r="B72" s="28" t="s">
        <v>133</v>
      </c>
      <c r="C72" s="32"/>
      <c r="D72" s="29"/>
      <c r="E72" s="29"/>
      <c r="F72" s="29"/>
      <c r="G72" s="29"/>
      <c r="H72" s="29"/>
      <c r="I72" s="29"/>
      <c r="J72" s="29"/>
      <c r="K72" s="29"/>
      <c r="L72" s="29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32"/>
    </row>
    <row r="73" spans="1:105" hidden="1" x14ac:dyDescent="0.3">
      <c r="A73" s="27" t="s">
        <v>132</v>
      </c>
      <c r="B73" s="37" t="s">
        <v>113</v>
      </c>
      <c r="C73" s="32"/>
      <c r="D73" s="29"/>
      <c r="E73" s="29"/>
      <c r="F73" s="29"/>
      <c r="G73" s="29"/>
      <c r="H73" s="29"/>
      <c r="I73" s="29"/>
      <c r="J73" s="29"/>
      <c r="K73" s="29"/>
      <c r="L73" s="29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32"/>
    </row>
    <row r="74" spans="1:105" hidden="1" x14ac:dyDescent="0.3">
      <c r="A74" s="27" t="s">
        <v>132</v>
      </c>
      <c r="B74" s="37" t="s">
        <v>113</v>
      </c>
      <c r="C74" s="32"/>
      <c r="D74" s="29"/>
      <c r="E74" s="29"/>
      <c r="F74" s="29"/>
      <c r="G74" s="29"/>
      <c r="H74" s="29"/>
      <c r="I74" s="29"/>
      <c r="J74" s="29"/>
      <c r="K74" s="29"/>
      <c r="L74" s="29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32"/>
    </row>
    <row r="75" spans="1:105" hidden="1" x14ac:dyDescent="0.3">
      <c r="A75" s="27" t="s">
        <v>114</v>
      </c>
      <c r="B75" s="28" t="s">
        <v>114</v>
      </c>
      <c r="C75" s="32"/>
      <c r="D75" s="29"/>
      <c r="E75" s="29"/>
      <c r="F75" s="29"/>
      <c r="G75" s="29"/>
      <c r="H75" s="29"/>
      <c r="I75" s="29"/>
      <c r="J75" s="29"/>
      <c r="K75" s="29"/>
      <c r="L75" s="29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32"/>
    </row>
    <row r="76" spans="1:105" ht="62.4" hidden="1" x14ac:dyDescent="0.3">
      <c r="A76" s="27" t="s">
        <v>134</v>
      </c>
      <c r="B76" s="28" t="s">
        <v>135</v>
      </c>
      <c r="C76" s="32"/>
      <c r="D76" s="29"/>
      <c r="E76" s="29"/>
      <c r="F76" s="29"/>
      <c r="G76" s="29"/>
      <c r="H76" s="29"/>
      <c r="I76" s="29"/>
      <c r="J76" s="29"/>
      <c r="K76" s="29"/>
      <c r="L76" s="29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32"/>
    </row>
    <row r="77" spans="1:105" hidden="1" x14ac:dyDescent="0.3">
      <c r="A77" s="27" t="s">
        <v>134</v>
      </c>
      <c r="B77" s="37" t="s">
        <v>113</v>
      </c>
      <c r="C77" s="32"/>
      <c r="D77" s="29"/>
      <c r="E77" s="29"/>
      <c r="F77" s="29"/>
      <c r="G77" s="29"/>
      <c r="H77" s="29"/>
      <c r="I77" s="29"/>
      <c r="J77" s="29"/>
      <c r="K77" s="29"/>
      <c r="L77" s="29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32"/>
    </row>
    <row r="78" spans="1:105" hidden="1" x14ac:dyDescent="0.3">
      <c r="A78" s="27" t="s">
        <v>134</v>
      </c>
      <c r="B78" s="37" t="s">
        <v>113</v>
      </c>
      <c r="C78" s="32"/>
      <c r="D78" s="29"/>
      <c r="E78" s="29"/>
      <c r="F78" s="29"/>
      <c r="G78" s="29"/>
      <c r="H78" s="29"/>
      <c r="I78" s="29"/>
      <c r="J78" s="29"/>
      <c r="K78" s="29"/>
      <c r="L78" s="29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32"/>
    </row>
    <row r="79" spans="1:105" hidden="1" x14ac:dyDescent="0.3">
      <c r="A79" s="27" t="s">
        <v>114</v>
      </c>
      <c r="B79" s="28" t="s">
        <v>114</v>
      </c>
      <c r="C79" s="32"/>
      <c r="D79" s="29"/>
      <c r="E79" s="29"/>
      <c r="F79" s="29"/>
      <c r="G79" s="29"/>
      <c r="H79" s="29"/>
      <c r="I79" s="29"/>
      <c r="J79" s="29"/>
      <c r="K79" s="29"/>
      <c r="L79" s="29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32"/>
    </row>
    <row r="80" spans="1:105" s="26" customFormat="1" ht="39.6" customHeight="1" x14ac:dyDescent="0.3">
      <c r="A80" s="85" t="s">
        <v>136</v>
      </c>
      <c r="B80" s="86" t="s">
        <v>137</v>
      </c>
      <c r="C80" s="87" t="s">
        <v>88</v>
      </c>
      <c r="D80" s="87"/>
      <c r="E80" s="87"/>
      <c r="F80" s="87"/>
      <c r="G80" s="87"/>
      <c r="H80" s="90">
        <f>H81+H90+H105+H141</f>
        <v>590.92079999999999</v>
      </c>
      <c r="I80" s="91" t="s">
        <v>89</v>
      </c>
      <c r="J80" s="87" t="s">
        <v>89</v>
      </c>
      <c r="K80" s="90">
        <f>K81+K90+K105+K141</f>
        <v>553.57812748800006</v>
      </c>
      <c r="L80" s="90">
        <f>L81+L90+L105+L141</f>
        <v>0</v>
      </c>
      <c r="M80" s="87" t="s">
        <v>89</v>
      </c>
      <c r="N80" s="91" t="s">
        <v>89</v>
      </c>
      <c r="O80" s="91">
        <f t="shared" ref="N80:BY80" si="16">O81+O90+O105+O141</f>
        <v>0</v>
      </c>
      <c r="P80" s="91" t="s">
        <v>89</v>
      </c>
      <c r="Q80" s="90">
        <f t="shared" si="16"/>
        <v>601.42979000000003</v>
      </c>
      <c r="R80" s="90">
        <f t="shared" si="16"/>
        <v>1498.689576</v>
      </c>
      <c r="S80" s="90">
        <f t="shared" si="16"/>
        <v>1804.4053800000002</v>
      </c>
      <c r="T80" s="90">
        <f t="shared" si="16"/>
        <v>590.92079999999999</v>
      </c>
      <c r="U80" s="90">
        <f t="shared" si="16"/>
        <v>553.57812748800006</v>
      </c>
      <c r="V80" s="91">
        <f t="shared" si="16"/>
        <v>0</v>
      </c>
      <c r="W80" s="91">
        <f t="shared" si="16"/>
        <v>0</v>
      </c>
      <c r="X80" s="91">
        <f t="shared" si="16"/>
        <v>0</v>
      </c>
      <c r="Y80" s="91">
        <f t="shared" si="16"/>
        <v>0</v>
      </c>
      <c r="Z80" s="91">
        <f t="shared" si="16"/>
        <v>0</v>
      </c>
      <c r="AA80" s="91">
        <f t="shared" si="16"/>
        <v>0</v>
      </c>
      <c r="AB80" s="91">
        <f t="shared" si="16"/>
        <v>0</v>
      </c>
      <c r="AC80" s="91">
        <f t="shared" si="16"/>
        <v>0</v>
      </c>
      <c r="AD80" s="90">
        <f t="shared" si="16"/>
        <v>0</v>
      </c>
      <c r="AE80" s="90">
        <f t="shared" si="16"/>
        <v>0</v>
      </c>
      <c r="AF80" s="90">
        <f t="shared" si="16"/>
        <v>0</v>
      </c>
      <c r="AG80" s="90">
        <f t="shared" si="16"/>
        <v>0</v>
      </c>
      <c r="AH80" s="90">
        <f t="shared" si="16"/>
        <v>0</v>
      </c>
      <c r="AI80" s="90">
        <f t="shared" si="16"/>
        <v>5.6182699999999999</v>
      </c>
      <c r="AJ80" s="91">
        <f t="shared" si="16"/>
        <v>0</v>
      </c>
      <c r="AK80" s="91">
        <f t="shared" si="16"/>
        <v>0</v>
      </c>
      <c r="AL80" s="90">
        <f t="shared" si="16"/>
        <v>5.6182699999999999</v>
      </c>
      <c r="AM80" s="91">
        <f t="shared" si="16"/>
        <v>0</v>
      </c>
      <c r="AN80" s="90">
        <f t="shared" si="16"/>
        <v>36.210981359999998</v>
      </c>
      <c r="AO80" s="91">
        <f t="shared" si="16"/>
        <v>0</v>
      </c>
      <c r="AP80" s="91">
        <f t="shared" si="16"/>
        <v>0</v>
      </c>
      <c r="AQ80" s="90">
        <f t="shared" si="16"/>
        <v>36.210981359999998</v>
      </c>
      <c r="AR80" s="91">
        <f t="shared" si="16"/>
        <v>0</v>
      </c>
      <c r="AS80" s="90">
        <f t="shared" si="16"/>
        <v>111.54306</v>
      </c>
      <c r="AT80" s="91">
        <f t="shared" si="16"/>
        <v>0</v>
      </c>
      <c r="AU80" s="91">
        <f t="shared" si="16"/>
        <v>0</v>
      </c>
      <c r="AV80" s="90">
        <f t="shared" si="16"/>
        <v>111.54306</v>
      </c>
      <c r="AW80" s="91">
        <f t="shared" si="16"/>
        <v>0</v>
      </c>
      <c r="AX80" s="90">
        <f t="shared" si="16"/>
        <v>42.821223388</v>
      </c>
      <c r="AY80" s="90">
        <f t="shared" si="16"/>
        <v>0</v>
      </c>
      <c r="AZ80" s="90">
        <f t="shared" si="16"/>
        <v>0</v>
      </c>
      <c r="BA80" s="90">
        <f t="shared" si="16"/>
        <v>42.821223388</v>
      </c>
      <c r="BB80" s="90">
        <f t="shared" si="16"/>
        <v>0</v>
      </c>
      <c r="BC80" s="90">
        <f t="shared" si="16"/>
        <v>107.24193</v>
      </c>
      <c r="BD80" s="91">
        <f t="shared" si="16"/>
        <v>0</v>
      </c>
      <c r="BE80" s="91">
        <f t="shared" si="16"/>
        <v>0</v>
      </c>
      <c r="BF80" s="90">
        <f t="shared" si="16"/>
        <v>107.24193</v>
      </c>
      <c r="BG80" s="91">
        <f t="shared" si="16"/>
        <v>0</v>
      </c>
      <c r="BH80" s="90">
        <f t="shared" si="16"/>
        <v>106.10716448799998</v>
      </c>
      <c r="BI80" s="90">
        <f t="shared" si="16"/>
        <v>0</v>
      </c>
      <c r="BJ80" s="90">
        <f t="shared" si="16"/>
        <v>0</v>
      </c>
      <c r="BK80" s="90">
        <f t="shared" si="16"/>
        <v>106.10716448799998</v>
      </c>
      <c r="BL80" s="90">
        <f t="shared" si="16"/>
        <v>0</v>
      </c>
      <c r="BM80" s="90">
        <f t="shared" si="16"/>
        <v>123.93836</v>
      </c>
      <c r="BN80" s="91">
        <f t="shared" si="16"/>
        <v>0</v>
      </c>
      <c r="BO80" s="91">
        <f t="shared" si="16"/>
        <v>0</v>
      </c>
      <c r="BP80" s="90">
        <f t="shared" si="16"/>
        <v>123.93836</v>
      </c>
      <c r="BQ80" s="91">
        <f t="shared" si="16"/>
        <v>0</v>
      </c>
      <c r="BR80" s="90">
        <f t="shared" si="16"/>
        <v>0</v>
      </c>
      <c r="BS80" s="90">
        <f t="shared" si="16"/>
        <v>0</v>
      </c>
      <c r="BT80" s="90">
        <f t="shared" si="16"/>
        <v>0</v>
      </c>
      <c r="BU80" s="90">
        <f t="shared" si="16"/>
        <v>0</v>
      </c>
      <c r="BV80" s="90">
        <f t="shared" si="16"/>
        <v>0</v>
      </c>
      <c r="BW80" s="90">
        <f t="shared" si="16"/>
        <v>129.25301999999999</v>
      </c>
      <c r="BX80" s="91">
        <f t="shared" si="16"/>
        <v>0</v>
      </c>
      <c r="BY80" s="91">
        <f t="shared" si="16"/>
        <v>0</v>
      </c>
      <c r="BZ80" s="90">
        <f t="shared" ref="BZ80:CZ80" si="17">BZ81+BZ90+BZ105+BZ141</f>
        <v>129.25301999999999</v>
      </c>
      <c r="CA80" s="91">
        <f t="shared" si="17"/>
        <v>0</v>
      </c>
      <c r="CB80" s="90">
        <f t="shared" si="17"/>
        <v>0</v>
      </c>
      <c r="CC80" s="90">
        <f t="shared" si="17"/>
        <v>0</v>
      </c>
      <c r="CD80" s="90">
        <f t="shared" si="17"/>
        <v>0</v>
      </c>
      <c r="CE80" s="90">
        <f t="shared" si="17"/>
        <v>0</v>
      </c>
      <c r="CF80" s="90">
        <f t="shared" si="17"/>
        <v>0</v>
      </c>
      <c r="CG80" s="90">
        <f t="shared" si="17"/>
        <v>81.254999999999995</v>
      </c>
      <c r="CH80" s="91">
        <f t="shared" si="17"/>
        <v>0</v>
      </c>
      <c r="CI80" s="91">
        <f t="shared" si="17"/>
        <v>0</v>
      </c>
      <c r="CJ80" s="90">
        <f t="shared" ref="CJ80:CP80" si="18">CJ81+CJ90+CJ105+CJ141</f>
        <v>81.254999999999995</v>
      </c>
      <c r="CK80" s="91">
        <f t="shared" si="18"/>
        <v>0</v>
      </c>
      <c r="CL80" s="90">
        <f t="shared" si="18"/>
        <v>0</v>
      </c>
      <c r="CM80" s="90">
        <f t="shared" si="18"/>
        <v>0</v>
      </c>
      <c r="CN80" s="90">
        <f t="shared" si="18"/>
        <v>0</v>
      </c>
      <c r="CO80" s="90">
        <f t="shared" si="18"/>
        <v>0</v>
      </c>
      <c r="CP80" s="90">
        <f t="shared" si="18"/>
        <v>0</v>
      </c>
      <c r="CQ80" s="90">
        <f t="shared" si="17"/>
        <v>558.84963999999991</v>
      </c>
      <c r="CR80" s="91">
        <f t="shared" si="17"/>
        <v>0</v>
      </c>
      <c r="CS80" s="91">
        <f t="shared" si="17"/>
        <v>0</v>
      </c>
      <c r="CT80" s="90">
        <f t="shared" si="17"/>
        <v>558.84963999999991</v>
      </c>
      <c r="CU80" s="91">
        <f t="shared" si="17"/>
        <v>0</v>
      </c>
      <c r="CV80" s="90">
        <f t="shared" si="17"/>
        <v>519.58574923599997</v>
      </c>
      <c r="CW80" s="92">
        <f t="shared" si="17"/>
        <v>0</v>
      </c>
      <c r="CX80" s="92">
        <f t="shared" si="17"/>
        <v>0</v>
      </c>
      <c r="CY80" s="90">
        <f t="shared" si="17"/>
        <v>519.58574923599997</v>
      </c>
      <c r="CZ80" s="92">
        <f t="shared" si="17"/>
        <v>0</v>
      </c>
      <c r="DA80" s="93"/>
    </row>
    <row r="81" spans="1:105" s="26" customFormat="1" ht="52.8" customHeight="1" x14ac:dyDescent="0.3">
      <c r="A81" s="38" t="s">
        <v>138</v>
      </c>
      <c r="B81" s="39" t="s">
        <v>139</v>
      </c>
      <c r="C81" s="40" t="s">
        <v>88</v>
      </c>
      <c r="D81" s="40"/>
      <c r="E81" s="40"/>
      <c r="F81" s="40"/>
      <c r="G81" s="40"/>
      <c r="H81" s="41">
        <f>H82+H86</f>
        <v>0</v>
      </c>
      <c r="I81" s="41">
        <f t="shared" ref="I81:CX81" si="19">I82+I86</f>
        <v>0</v>
      </c>
      <c r="J81" s="40" t="s">
        <v>89</v>
      </c>
      <c r="K81" s="42">
        <f t="shared" si="19"/>
        <v>2.6656019280000001</v>
      </c>
      <c r="L81" s="42">
        <f t="shared" si="19"/>
        <v>0</v>
      </c>
      <c r="M81" s="40" t="s">
        <v>89</v>
      </c>
      <c r="N81" s="41">
        <f t="shared" si="19"/>
        <v>0</v>
      </c>
      <c r="O81" s="41">
        <f t="shared" si="19"/>
        <v>0</v>
      </c>
      <c r="P81" s="41">
        <f t="shared" si="19"/>
        <v>0</v>
      </c>
      <c r="Q81" s="41">
        <f t="shared" si="19"/>
        <v>0</v>
      </c>
      <c r="R81" s="41">
        <f t="shared" si="19"/>
        <v>0</v>
      </c>
      <c r="S81" s="41">
        <f t="shared" si="19"/>
        <v>0</v>
      </c>
      <c r="T81" s="41">
        <f t="shared" si="19"/>
        <v>0</v>
      </c>
      <c r="U81" s="42">
        <f t="shared" si="19"/>
        <v>2.6656019280000001</v>
      </c>
      <c r="V81" s="41">
        <f t="shared" si="19"/>
        <v>0</v>
      </c>
      <c r="W81" s="41">
        <f t="shared" si="19"/>
        <v>0</v>
      </c>
      <c r="X81" s="41">
        <f t="shared" si="19"/>
        <v>0</v>
      </c>
      <c r="Y81" s="41">
        <f t="shared" si="19"/>
        <v>0</v>
      </c>
      <c r="Z81" s="41">
        <f t="shared" si="19"/>
        <v>0</v>
      </c>
      <c r="AA81" s="41">
        <f t="shared" si="19"/>
        <v>0</v>
      </c>
      <c r="AB81" s="41">
        <f t="shared" si="19"/>
        <v>0</v>
      </c>
      <c r="AC81" s="41">
        <f t="shared" si="19"/>
        <v>0</v>
      </c>
      <c r="AD81" s="41">
        <f t="shared" si="19"/>
        <v>0</v>
      </c>
      <c r="AE81" s="41">
        <f t="shared" si="19"/>
        <v>0</v>
      </c>
      <c r="AF81" s="41">
        <f t="shared" si="19"/>
        <v>0</v>
      </c>
      <c r="AG81" s="41">
        <f t="shared" si="19"/>
        <v>0</v>
      </c>
      <c r="AH81" s="41">
        <f t="shared" si="19"/>
        <v>0</v>
      </c>
      <c r="AI81" s="41">
        <f t="shared" si="19"/>
        <v>0</v>
      </c>
      <c r="AJ81" s="41">
        <f t="shared" si="19"/>
        <v>0</v>
      </c>
      <c r="AK81" s="41">
        <f t="shared" si="19"/>
        <v>0</v>
      </c>
      <c r="AL81" s="41">
        <f t="shared" si="19"/>
        <v>0</v>
      </c>
      <c r="AM81" s="41">
        <f t="shared" si="19"/>
        <v>0</v>
      </c>
      <c r="AN81" s="41">
        <f t="shared" si="19"/>
        <v>0</v>
      </c>
      <c r="AO81" s="41">
        <f t="shared" si="19"/>
        <v>0</v>
      </c>
      <c r="AP81" s="41">
        <f t="shared" si="19"/>
        <v>0</v>
      </c>
      <c r="AQ81" s="41">
        <f t="shared" si="19"/>
        <v>0</v>
      </c>
      <c r="AR81" s="41">
        <f t="shared" si="19"/>
        <v>0</v>
      </c>
      <c r="AS81" s="41">
        <f t="shared" si="19"/>
        <v>0</v>
      </c>
      <c r="AT81" s="41">
        <f t="shared" si="19"/>
        <v>0</v>
      </c>
      <c r="AU81" s="41">
        <f t="shared" si="19"/>
        <v>0</v>
      </c>
      <c r="AV81" s="41">
        <f t="shared" si="19"/>
        <v>0</v>
      </c>
      <c r="AW81" s="41">
        <f t="shared" si="19"/>
        <v>0</v>
      </c>
      <c r="AX81" s="41">
        <f t="shared" si="19"/>
        <v>0</v>
      </c>
      <c r="AY81" s="41">
        <f t="shared" si="19"/>
        <v>0</v>
      </c>
      <c r="AZ81" s="41">
        <f t="shared" si="19"/>
        <v>0</v>
      </c>
      <c r="BA81" s="41">
        <f t="shared" si="19"/>
        <v>0</v>
      </c>
      <c r="BB81" s="41">
        <f t="shared" si="19"/>
        <v>0</v>
      </c>
      <c r="BC81" s="41">
        <f t="shared" si="19"/>
        <v>0</v>
      </c>
      <c r="BD81" s="41">
        <f t="shared" si="19"/>
        <v>0</v>
      </c>
      <c r="BE81" s="41">
        <f t="shared" si="19"/>
        <v>0</v>
      </c>
      <c r="BF81" s="41">
        <f t="shared" si="19"/>
        <v>0</v>
      </c>
      <c r="BG81" s="41">
        <f t="shared" si="19"/>
        <v>0</v>
      </c>
      <c r="BH81" s="42">
        <f t="shared" si="19"/>
        <v>2.6656019280000001</v>
      </c>
      <c r="BI81" s="41">
        <f t="shared" si="19"/>
        <v>0</v>
      </c>
      <c r="BJ81" s="41">
        <f t="shared" si="19"/>
        <v>0</v>
      </c>
      <c r="BK81" s="42">
        <f t="shared" si="19"/>
        <v>2.6656019280000001</v>
      </c>
      <c r="BL81" s="41">
        <f t="shared" si="19"/>
        <v>0</v>
      </c>
      <c r="BM81" s="41">
        <f t="shared" si="19"/>
        <v>0</v>
      </c>
      <c r="BN81" s="41">
        <f t="shared" si="19"/>
        <v>0</v>
      </c>
      <c r="BO81" s="41">
        <f t="shared" si="19"/>
        <v>0</v>
      </c>
      <c r="BP81" s="41">
        <f t="shared" si="19"/>
        <v>0</v>
      </c>
      <c r="BQ81" s="41">
        <f t="shared" si="19"/>
        <v>0</v>
      </c>
      <c r="BR81" s="41">
        <f t="shared" si="19"/>
        <v>0</v>
      </c>
      <c r="BS81" s="41">
        <f t="shared" si="19"/>
        <v>0</v>
      </c>
      <c r="BT81" s="41">
        <f t="shared" si="19"/>
        <v>0</v>
      </c>
      <c r="BU81" s="41">
        <f t="shared" si="19"/>
        <v>0</v>
      </c>
      <c r="BV81" s="41">
        <f t="shared" si="19"/>
        <v>0</v>
      </c>
      <c r="BW81" s="41">
        <f t="shared" si="19"/>
        <v>0</v>
      </c>
      <c r="BX81" s="41">
        <f t="shared" si="19"/>
        <v>0</v>
      </c>
      <c r="BY81" s="41">
        <f t="shared" si="19"/>
        <v>0</v>
      </c>
      <c r="BZ81" s="41">
        <f t="shared" si="19"/>
        <v>0</v>
      </c>
      <c r="CA81" s="41">
        <f t="shared" si="19"/>
        <v>0</v>
      </c>
      <c r="CB81" s="41">
        <f t="shared" si="19"/>
        <v>0</v>
      </c>
      <c r="CC81" s="41">
        <f t="shared" si="19"/>
        <v>0</v>
      </c>
      <c r="CD81" s="41">
        <f t="shared" si="19"/>
        <v>0</v>
      </c>
      <c r="CE81" s="41">
        <f t="shared" si="19"/>
        <v>0</v>
      </c>
      <c r="CF81" s="41">
        <f t="shared" si="19"/>
        <v>0</v>
      </c>
      <c r="CG81" s="41">
        <f t="shared" ref="CG81:CP81" si="20">CG82+CG86</f>
        <v>0</v>
      </c>
      <c r="CH81" s="41">
        <f t="shared" si="20"/>
        <v>0</v>
      </c>
      <c r="CI81" s="41">
        <f t="shared" si="20"/>
        <v>0</v>
      </c>
      <c r="CJ81" s="41">
        <f t="shared" si="20"/>
        <v>0</v>
      </c>
      <c r="CK81" s="41">
        <f t="shared" si="20"/>
        <v>0</v>
      </c>
      <c r="CL81" s="41">
        <f t="shared" si="20"/>
        <v>0</v>
      </c>
      <c r="CM81" s="41">
        <f t="shared" si="20"/>
        <v>0</v>
      </c>
      <c r="CN81" s="41">
        <f t="shared" si="20"/>
        <v>0</v>
      </c>
      <c r="CO81" s="41">
        <f t="shared" si="20"/>
        <v>0</v>
      </c>
      <c r="CP81" s="41">
        <f t="shared" si="20"/>
        <v>0</v>
      </c>
      <c r="CQ81" s="41">
        <f t="shared" si="19"/>
        <v>0</v>
      </c>
      <c r="CR81" s="41">
        <f t="shared" si="19"/>
        <v>0</v>
      </c>
      <c r="CS81" s="41">
        <f t="shared" si="19"/>
        <v>0</v>
      </c>
      <c r="CT81" s="41">
        <f t="shared" si="19"/>
        <v>0</v>
      </c>
      <c r="CU81" s="41">
        <f t="shared" si="19"/>
        <v>0</v>
      </c>
      <c r="CV81" s="58">
        <f t="shared" si="19"/>
        <v>2.6656019280000001</v>
      </c>
      <c r="CW81" s="43">
        <f t="shared" si="19"/>
        <v>0</v>
      </c>
      <c r="CX81" s="43">
        <f t="shared" si="19"/>
        <v>0</v>
      </c>
      <c r="CY81" s="58">
        <f>CY82+CY86</f>
        <v>2.6656019280000001</v>
      </c>
      <c r="CZ81" s="43">
        <f>CZ82+CZ86</f>
        <v>0</v>
      </c>
      <c r="DA81" s="44"/>
    </row>
    <row r="82" spans="1:105" ht="40.950000000000003" hidden="1" customHeight="1" collapsed="1" x14ac:dyDescent="0.3">
      <c r="A82" s="45" t="s">
        <v>140</v>
      </c>
      <c r="B82" s="46" t="s">
        <v>141</v>
      </c>
      <c r="C82" s="47" t="s">
        <v>88</v>
      </c>
      <c r="D82" s="47"/>
      <c r="E82" s="47"/>
      <c r="F82" s="47"/>
      <c r="G82" s="47"/>
      <c r="H82" s="48">
        <f>SUM(H83:H85)</f>
        <v>0</v>
      </c>
      <c r="I82" s="48">
        <f t="shared" ref="I82:BT82" si="21">SUM(I83:I85)</f>
        <v>0</v>
      </c>
      <c r="J82" s="47" t="s">
        <v>89</v>
      </c>
      <c r="K82" s="49">
        <f t="shared" si="21"/>
        <v>0</v>
      </c>
      <c r="L82" s="49">
        <f t="shared" si="21"/>
        <v>0</v>
      </c>
      <c r="M82" s="47" t="s">
        <v>89</v>
      </c>
      <c r="N82" s="48">
        <f t="shared" si="21"/>
        <v>0</v>
      </c>
      <c r="O82" s="48">
        <f t="shared" si="21"/>
        <v>0</v>
      </c>
      <c r="P82" s="48">
        <f t="shared" si="21"/>
        <v>0</v>
      </c>
      <c r="Q82" s="48">
        <f t="shared" si="21"/>
        <v>0</v>
      </c>
      <c r="R82" s="48">
        <f t="shared" si="21"/>
        <v>0</v>
      </c>
      <c r="S82" s="48">
        <f t="shared" si="21"/>
        <v>0</v>
      </c>
      <c r="T82" s="48">
        <f t="shared" si="21"/>
        <v>0</v>
      </c>
      <c r="U82" s="48">
        <f t="shared" si="21"/>
        <v>0</v>
      </c>
      <c r="V82" s="48">
        <f t="shared" si="21"/>
        <v>0</v>
      </c>
      <c r="W82" s="48">
        <f t="shared" si="21"/>
        <v>0</v>
      </c>
      <c r="X82" s="48">
        <f t="shared" si="21"/>
        <v>0</v>
      </c>
      <c r="Y82" s="48">
        <f t="shared" si="21"/>
        <v>0</v>
      </c>
      <c r="Z82" s="48">
        <f t="shared" si="21"/>
        <v>0</v>
      </c>
      <c r="AA82" s="48">
        <f t="shared" si="21"/>
        <v>0</v>
      </c>
      <c r="AB82" s="48">
        <f t="shared" si="21"/>
        <v>0</v>
      </c>
      <c r="AC82" s="48">
        <f t="shared" si="21"/>
        <v>0</v>
      </c>
      <c r="AD82" s="48">
        <f t="shared" si="21"/>
        <v>0</v>
      </c>
      <c r="AE82" s="48">
        <f t="shared" si="21"/>
        <v>0</v>
      </c>
      <c r="AF82" s="48">
        <f t="shared" si="21"/>
        <v>0</v>
      </c>
      <c r="AG82" s="48">
        <f t="shared" si="21"/>
        <v>0</v>
      </c>
      <c r="AH82" s="48">
        <f t="shared" si="21"/>
        <v>0</v>
      </c>
      <c r="AI82" s="48">
        <f t="shared" si="21"/>
        <v>0</v>
      </c>
      <c r="AJ82" s="48">
        <f t="shared" si="21"/>
        <v>0</v>
      </c>
      <c r="AK82" s="48">
        <f t="shared" si="21"/>
        <v>0</v>
      </c>
      <c r="AL82" s="48">
        <f t="shared" si="21"/>
        <v>0</v>
      </c>
      <c r="AM82" s="48">
        <f t="shared" si="21"/>
        <v>0</v>
      </c>
      <c r="AN82" s="48">
        <f t="shared" si="21"/>
        <v>0</v>
      </c>
      <c r="AO82" s="48">
        <f t="shared" si="21"/>
        <v>0</v>
      </c>
      <c r="AP82" s="48">
        <f t="shared" si="21"/>
        <v>0</v>
      </c>
      <c r="AQ82" s="48">
        <f t="shared" si="21"/>
        <v>0</v>
      </c>
      <c r="AR82" s="48">
        <f t="shared" si="21"/>
        <v>0</v>
      </c>
      <c r="AS82" s="48">
        <f t="shared" si="21"/>
        <v>0</v>
      </c>
      <c r="AT82" s="48">
        <f t="shared" si="21"/>
        <v>0</v>
      </c>
      <c r="AU82" s="48">
        <f t="shared" si="21"/>
        <v>0</v>
      </c>
      <c r="AV82" s="48">
        <f t="shared" si="21"/>
        <v>0</v>
      </c>
      <c r="AW82" s="48">
        <f t="shared" si="21"/>
        <v>0</v>
      </c>
      <c r="AX82" s="48">
        <f t="shared" si="21"/>
        <v>0</v>
      </c>
      <c r="AY82" s="48">
        <f t="shared" si="21"/>
        <v>0</v>
      </c>
      <c r="AZ82" s="48">
        <f t="shared" si="21"/>
        <v>0</v>
      </c>
      <c r="BA82" s="48">
        <f t="shared" si="21"/>
        <v>0</v>
      </c>
      <c r="BB82" s="48">
        <f t="shared" si="21"/>
        <v>0</v>
      </c>
      <c r="BC82" s="48">
        <f t="shared" si="21"/>
        <v>0</v>
      </c>
      <c r="BD82" s="48">
        <f t="shared" si="21"/>
        <v>0</v>
      </c>
      <c r="BE82" s="48">
        <f t="shared" si="21"/>
        <v>0</v>
      </c>
      <c r="BF82" s="48">
        <f t="shared" si="21"/>
        <v>0</v>
      </c>
      <c r="BG82" s="48">
        <f t="shared" si="21"/>
        <v>0</v>
      </c>
      <c r="BH82" s="48">
        <f t="shared" si="21"/>
        <v>0</v>
      </c>
      <c r="BI82" s="48">
        <f t="shared" si="21"/>
        <v>0</v>
      </c>
      <c r="BJ82" s="48">
        <f t="shared" si="21"/>
        <v>0</v>
      </c>
      <c r="BK82" s="48">
        <f t="shared" si="21"/>
        <v>0</v>
      </c>
      <c r="BL82" s="48">
        <f t="shared" si="21"/>
        <v>0</v>
      </c>
      <c r="BM82" s="48">
        <f t="shared" si="21"/>
        <v>0</v>
      </c>
      <c r="BN82" s="48">
        <f t="shared" si="21"/>
        <v>0</v>
      </c>
      <c r="BO82" s="48">
        <f t="shared" si="21"/>
        <v>0</v>
      </c>
      <c r="BP82" s="48">
        <f t="shared" si="21"/>
        <v>0</v>
      </c>
      <c r="BQ82" s="48">
        <f t="shared" si="21"/>
        <v>0</v>
      </c>
      <c r="BR82" s="48">
        <f t="shared" si="21"/>
        <v>0</v>
      </c>
      <c r="BS82" s="48">
        <f t="shared" si="21"/>
        <v>0</v>
      </c>
      <c r="BT82" s="48">
        <f t="shared" si="21"/>
        <v>0</v>
      </c>
      <c r="BU82" s="48">
        <f t="shared" ref="BU82:CZ82" si="22">SUM(BU83:BU85)</f>
        <v>0</v>
      </c>
      <c r="BV82" s="48">
        <f t="shared" si="22"/>
        <v>0</v>
      </c>
      <c r="BW82" s="48">
        <f t="shared" si="22"/>
        <v>0</v>
      </c>
      <c r="BX82" s="48">
        <f t="shared" si="22"/>
        <v>0</v>
      </c>
      <c r="BY82" s="48">
        <f t="shared" si="22"/>
        <v>0</v>
      </c>
      <c r="BZ82" s="48">
        <f t="shared" si="22"/>
        <v>0</v>
      </c>
      <c r="CA82" s="48">
        <f t="shared" si="22"/>
        <v>0</v>
      </c>
      <c r="CB82" s="48">
        <f t="shared" si="22"/>
        <v>0</v>
      </c>
      <c r="CC82" s="48">
        <f t="shared" si="22"/>
        <v>0</v>
      </c>
      <c r="CD82" s="48">
        <f t="shared" si="22"/>
        <v>0</v>
      </c>
      <c r="CE82" s="48">
        <f t="shared" si="22"/>
        <v>0</v>
      </c>
      <c r="CF82" s="48">
        <f t="shared" si="22"/>
        <v>0</v>
      </c>
      <c r="CG82" s="48">
        <f t="shared" ref="CG82:CP82" si="23">SUM(CG83:CG85)</f>
        <v>0</v>
      </c>
      <c r="CH82" s="48">
        <f t="shared" si="23"/>
        <v>0</v>
      </c>
      <c r="CI82" s="48">
        <f t="shared" si="23"/>
        <v>0</v>
      </c>
      <c r="CJ82" s="48">
        <f t="shared" si="23"/>
        <v>0</v>
      </c>
      <c r="CK82" s="48">
        <f t="shared" si="23"/>
        <v>0</v>
      </c>
      <c r="CL82" s="48">
        <f t="shared" si="23"/>
        <v>0</v>
      </c>
      <c r="CM82" s="48">
        <f t="shared" si="23"/>
        <v>0</v>
      </c>
      <c r="CN82" s="48">
        <f t="shared" si="23"/>
        <v>0</v>
      </c>
      <c r="CO82" s="48">
        <f t="shared" si="23"/>
        <v>0</v>
      </c>
      <c r="CP82" s="48">
        <f t="shared" si="23"/>
        <v>0</v>
      </c>
      <c r="CQ82" s="48">
        <f t="shared" si="22"/>
        <v>0</v>
      </c>
      <c r="CR82" s="48">
        <f t="shared" si="22"/>
        <v>0</v>
      </c>
      <c r="CS82" s="48">
        <f t="shared" si="22"/>
        <v>0</v>
      </c>
      <c r="CT82" s="48">
        <f t="shared" si="22"/>
        <v>0</v>
      </c>
      <c r="CU82" s="48">
        <f t="shared" si="22"/>
        <v>0</v>
      </c>
      <c r="CV82" s="49">
        <f t="shared" si="22"/>
        <v>0</v>
      </c>
      <c r="CW82" s="50">
        <f t="shared" si="22"/>
        <v>0</v>
      </c>
      <c r="CX82" s="50">
        <f t="shared" si="22"/>
        <v>0</v>
      </c>
      <c r="CY82" s="49">
        <f t="shared" si="22"/>
        <v>0</v>
      </c>
      <c r="CZ82" s="50">
        <f t="shared" si="22"/>
        <v>0</v>
      </c>
      <c r="DA82" s="51"/>
    </row>
    <row r="83" spans="1:105" ht="27" hidden="1" customHeight="1" outlineLevel="1" x14ac:dyDescent="0.3">
      <c r="A83" s="27" t="s">
        <v>140</v>
      </c>
      <c r="B83" s="37"/>
      <c r="C83" s="52"/>
      <c r="D83" s="29"/>
      <c r="E83" s="29"/>
      <c r="F83" s="29"/>
      <c r="G83" s="29"/>
      <c r="H83" s="33"/>
      <c r="I83" s="53"/>
      <c r="J83" s="29"/>
      <c r="K83" s="33"/>
      <c r="L83" s="33"/>
      <c r="M83" s="54"/>
      <c r="N83" s="53"/>
      <c r="O83" s="53"/>
      <c r="P83" s="53"/>
      <c r="Q83" s="53"/>
      <c r="R83" s="53"/>
      <c r="S83" s="53"/>
      <c r="T83" s="55">
        <f>H83</f>
        <v>0</v>
      </c>
      <c r="U83" s="53">
        <f>O83+X83</f>
        <v>0</v>
      </c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53">
        <f>AI83+AS83+BC83+BM83+BW83</f>
        <v>0</v>
      </c>
      <c r="CR83" s="53">
        <f>AJ83+AT83+BD83+BN83+BX83</f>
        <v>0</v>
      </c>
      <c r="CS83" s="53">
        <f>AK83+AU83+BE83+BO83+BY83</f>
        <v>0</v>
      </c>
      <c r="CT83" s="53">
        <f>AL83+AV83+BF83+BP83+BZ83</f>
        <v>0</v>
      </c>
      <c r="CU83" s="53">
        <f>AM83+AW83+BG83+BQ83+CA83</f>
        <v>0</v>
      </c>
      <c r="CV83" s="53"/>
      <c r="CW83" s="56"/>
      <c r="CX83" s="56"/>
      <c r="CY83" s="53"/>
      <c r="CZ83" s="56"/>
      <c r="DA83" s="57"/>
    </row>
    <row r="84" spans="1:105" hidden="1" outlineLevel="1" x14ac:dyDescent="0.3">
      <c r="A84" s="27" t="s">
        <v>140</v>
      </c>
      <c r="B84" s="37"/>
      <c r="C84" s="32"/>
      <c r="D84" s="29"/>
      <c r="E84" s="29"/>
      <c r="F84" s="29"/>
      <c r="G84" s="29"/>
      <c r="H84" s="29"/>
      <c r="I84" s="29"/>
      <c r="J84" s="29"/>
      <c r="K84" s="29"/>
      <c r="L84" s="29"/>
      <c r="M84" s="36"/>
      <c r="N84" s="36"/>
      <c r="O84" s="36"/>
      <c r="P84" s="36"/>
      <c r="Q84" s="36"/>
      <c r="R84" s="36"/>
      <c r="S84" s="36"/>
      <c r="T84" s="36">
        <f>O84+V84</f>
        <v>0</v>
      </c>
      <c r="U84" s="36">
        <f>O84+X84</f>
        <v>0</v>
      </c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30"/>
      <c r="CX84" s="30"/>
      <c r="CY84" s="29"/>
      <c r="CZ84" s="30"/>
      <c r="DA84" s="32"/>
    </row>
    <row r="85" spans="1:105" hidden="1" outlineLevel="1" x14ac:dyDescent="0.3">
      <c r="A85" s="27" t="s">
        <v>114</v>
      </c>
      <c r="B85" s="28" t="s">
        <v>114</v>
      </c>
      <c r="C85" s="32"/>
      <c r="D85" s="29"/>
      <c r="E85" s="29"/>
      <c r="F85" s="29"/>
      <c r="G85" s="29"/>
      <c r="H85" s="29"/>
      <c r="I85" s="29"/>
      <c r="J85" s="29"/>
      <c r="K85" s="29"/>
      <c r="L85" s="29"/>
      <c r="M85" s="36"/>
      <c r="N85" s="36"/>
      <c r="O85" s="36"/>
      <c r="P85" s="36"/>
      <c r="Q85" s="36"/>
      <c r="R85" s="36"/>
      <c r="S85" s="36"/>
      <c r="T85" s="36">
        <f>O85+V85</f>
        <v>0</v>
      </c>
      <c r="U85" s="36">
        <f>O85+X85</f>
        <v>0</v>
      </c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30"/>
      <c r="CX85" s="30"/>
      <c r="CY85" s="29"/>
      <c r="CZ85" s="30"/>
      <c r="DA85" s="32"/>
    </row>
    <row r="86" spans="1:105" ht="31.2" x14ac:dyDescent="0.3">
      <c r="A86" s="45" t="s">
        <v>142</v>
      </c>
      <c r="B86" s="46" t="s">
        <v>143</v>
      </c>
      <c r="C86" s="47" t="s">
        <v>88</v>
      </c>
      <c r="D86" s="47"/>
      <c r="E86" s="47"/>
      <c r="F86" s="47"/>
      <c r="G86" s="47"/>
      <c r="H86" s="47">
        <f>SUM(H87:H89)</f>
        <v>0</v>
      </c>
      <c r="I86" s="47">
        <f t="shared" ref="I86:CU86" si="24">SUM(I87:I89)</f>
        <v>0</v>
      </c>
      <c r="J86" s="47" t="s">
        <v>89</v>
      </c>
      <c r="K86" s="59">
        <f>SUM(K87:K92)</f>
        <v>2.6656019280000001</v>
      </c>
      <c r="L86" s="47">
        <f t="shared" si="24"/>
        <v>0</v>
      </c>
      <c r="M86" s="47" t="s">
        <v>89</v>
      </c>
      <c r="N86" s="47">
        <f t="shared" si="24"/>
        <v>0</v>
      </c>
      <c r="O86" s="47">
        <f t="shared" si="24"/>
        <v>0</v>
      </c>
      <c r="P86" s="47">
        <f t="shared" si="24"/>
        <v>0</v>
      </c>
      <c r="Q86" s="47">
        <f t="shared" si="24"/>
        <v>0</v>
      </c>
      <c r="R86" s="47">
        <f t="shared" si="24"/>
        <v>0</v>
      </c>
      <c r="S86" s="47">
        <f t="shared" si="24"/>
        <v>0</v>
      </c>
      <c r="T86" s="47">
        <f t="shared" si="24"/>
        <v>0</v>
      </c>
      <c r="U86" s="59">
        <f>SUM(U87:U92)</f>
        <v>2.6656019280000001</v>
      </c>
      <c r="V86" s="47">
        <f t="shared" si="24"/>
        <v>0</v>
      </c>
      <c r="W86" s="47">
        <f t="shared" si="24"/>
        <v>0</v>
      </c>
      <c r="X86" s="47">
        <f t="shared" si="24"/>
        <v>0</v>
      </c>
      <c r="Y86" s="47">
        <f t="shared" si="24"/>
        <v>0</v>
      </c>
      <c r="Z86" s="47">
        <f t="shared" si="24"/>
        <v>0</v>
      </c>
      <c r="AA86" s="47">
        <f t="shared" si="24"/>
        <v>0</v>
      </c>
      <c r="AB86" s="47">
        <f t="shared" si="24"/>
        <v>0</v>
      </c>
      <c r="AC86" s="47">
        <f t="shared" si="24"/>
        <v>0</v>
      </c>
      <c r="AD86" s="47">
        <f t="shared" si="24"/>
        <v>0</v>
      </c>
      <c r="AE86" s="47">
        <f t="shared" si="24"/>
        <v>0</v>
      </c>
      <c r="AF86" s="47">
        <f t="shared" si="24"/>
        <v>0</v>
      </c>
      <c r="AG86" s="47">
        <f t="shared" si="24"/>
        <v>0</v>
      </c>
      <c r="AH86" s="47">
        <f t="shared" si="24"/>
        <v>0</v>
      </c>
      <c r="AI86" s="47">
        <f t="shared" si="24"/>
        <v>0</v>
      </c>
      <c r="AJ86" s="47">
        <f t="shared" si="24"/>
        <v>0</v>
      </c>
      <c r="AK86" s="47">
        <f t="shared" si="24"/>
        <v>0</v>
      </c>
      <c r="AL86" s="47">
        <f t="shared" si="24"/>
        <v>0</v>
      </c>
      <c r="AM86" s="47">
        <f t="shared" si="24"/>
        <v>0</v>
      </c>
      <c r="AN86" s="47">
        <f t="shared" si="24"/>
        <v>0</v>
      </c>
      <c r="AO86" s="47">
        <f t="shared" si="24"/>
        <v>0</v>
      </c>
      <c r="AP86" s="47">
        <f t="shared" si="24"/>
        <v>0</v>
      </c>
      <c r="AQ86" s="47">
        <f t="shared" si="24"/>
        <v>0</v>
      </c>
      <c r="AR86" s="47">
        <f t="shared" si="24"/>
        <v>0</v>
      </c>
      <c r="AS86" s="47">
        <f t="shared" si="24"/>
        <v>0</v>
      </c>
      <c r="AT86" s="47">
        <f t="shared" si="24"/>
        <v>0</v>
      </c>
      <c r="AU86" s="47">
        <f t="shared" si="24"/>
        <v>0</v>
      </c>
      <c r="AV86" s="47">
        <f t="shared" si="24"/>
        <v>0</v>
      </c>
      <c r="AW86" s="47">
        <f t="shared" si="24"/>
        <v>0</v>
      </c>
      <c r="AX86" s="47">
        <f t="shared" si="24"/>
        <v>0</v>
      </c>
      <c r="AY86" s="47">
        <f t="shared" si="24"/>
        <v>0</v>
      </c>
      <c r="AZ86" s="47">
        <f t="shared" si="24"/>
        <v>0</v>
      </c>
      <c r="BA86" s="47">
        <f t="shared" si="24"/>
        <v>0</v>
      </c>
      <c r="BB86" s="47">
        <f t="shared" si="24"/>
        <v>0</v>
      </c>
      <c r="BC86" s="47">
        <f t="shared" si="24"/>
        <v>0</v>
      </c>
      <c r="BD86" s="47">
        <f t="shared" si="24"/>
        <v>0</v>
      </c>
      <c r="BE86" s="47">
        <f t="shared" si="24"/>
        <v>0</v>
      </c>
      <c r="BF86" s="47">
        <f t="shared" si="24"/>
        <v>0</v>
      </c>
      <c r="BG86" s="47">
        <f t="shared" si="24"/>
        <v>0</v>
      </c>
      <c r="BH86" s="59">
        <f>SUM(BH87:BH92)</f>
        <v>2.6656019280000001</v>
      </c>
      <c r="BI86" s="47">
        <f t="shared" si="24"/>
        <v>0</v>
      </c>
      <c r="BJ86" s="47">
        <f t="shared" si="24"/>
        <v>0</v>
      </c>
      <c r="BK86" s="59">
        <f>SUM(BK87:BK92)</f>
        <v>2.6656019280000001</v>
      </c>
      <c r="BL86" s="47">
        <f t="shared" si="24"/>
        <v>0</v>
      </c>
      <c r="BM86" s="47">
        <f t="shared" si="24"/>
        <v>0</v>
      </c>
      <c r="BN86" s="47">
        <f t="shared" si="24"/>
        <v>0</v>
      </c>
      <c r="BO86" s="47">
        <f t="shared" si="24"/>
        <v>0</v>
      </c>
      <c r="BP86" s="47">
        <f t="shared" si="24"/>
        <v>0</v>
      </c>
      <c r="BQ86" s="47">
        <f t="shared" si="24"/>
        <v>0</v>
      </c>
      <c r="BR86" s="47">
        <f t="shared" si="24"/>
        <v>0</v>
      </c>
      <c r="BS86" s="47">
        <f t="shared" si="24"/>
        <v>0</v>
      </c>
      <c r="BT86" s="47">
        <f t="shared" si="24"/>
        <v>0</v>
      </c>
      <c r="BU86" s="47">
        <f t="shared" si="24"/>
        <v>0</v>
      </c>
      <c r="BV86" s="47">
        <f t="shared" si="24"/>
        <v>0</v>
      </c>
      <c r="BW86" s="47">
        <f t="shared" si="24"/>
        <v>0</v>
      </c>
      <c r="BX86" s="47">
        <f t="shared" si="24"/>
        <v>0</v>
      </c>
      <c r="BY86" s="47">
        <f t="shared" si="24"/>
        <v>0</v>
      </c>
      <c r="BZ86" s="47">
        <f t="shared" si="24"/>
        <v>0</v>
      </c>
      <c r="CA86" s="47">
        <f t="shared" si="24"/>
        <v>0</v>
      </c>
      <c r="CB86" s="47">
        <f t="shared" si="24"/>
        <v>0</v>
      </c>
      <c r="CC86" s="47">
        <f t="shared" si="24"/>
        <v>0</v>
      </c>
      <c r="CD86" s="47">
        <f t="shared" si="24"/>
        <v>0</v>
      </c>
      <c r="CE86" s="47">
        <f t="shared" si="24"/>
        <v>0</v>
      </c>
      <c r="CF86" s="47">
        <f t="shared" si="24"/>
        <v>0</v>
      </c>
      <c r="CG86" s="47">
        <f t="shared" ref="CG86:CP86" si="25">SUM(CG87:CG89)</f>
        <v>0</v>
      </c>
      <c r="CH86" s="47">
        <f t="shared" si="25"/>
        <v>0</v>
      </c>
      <c r="CI86" s="47">
        <f t="shared" si="25"/>
        <v>0</v>
      </c>
      <c r="CJ86" s="47">
        <f t="shared" si="25"/>
        <v>0</v>
      </c>
      <c r="CK86" s="47">
        <f t="shared" si="25"/>
        <v>0</v>
      </c>
      <c r="CL86" s="47">
        <f t="shared" si="25"/>
        <v>0</v>
      </c>
      <c r="CM86" s="47">
        <f t="shared" si="25"/>
        <v>0</v>
      </c>
      <c r="CN86" s="47">
        <f t="shared" si="25"/>
        <v>0</v>
      </c>
      <c r="CO86" s="47">
        <f t="shared" si="25"/>
        <v>0</v>
      </c>
      <c r="CP86" s="47">
        <f t="shared" si="25"/>
        <v>0</v>
      </c>
      <c r="CQ86" s="47">
        <f t="shared" si="24"/>
        <v>0</v>
      </c>
      <c r="CR86" s="47">
        <f t="shared" si="24"/>
        <v>0</v>
      </c>
      <c r="CS86" s="47">
        <f t="shared" si="24"/>
        <v>0</v>
      </c>
      <c r="CT86" s="47">
        <f t="shared" si="24"/>
        <v>0</v>
      </c>
      <c r="CU86" s="47">
        <f t="shared" si="24"/>
        <v>0</v>
      </c>
      <c r="CV86" s="59">
        <f>SUM(CV87:CV92)</f>
        <v>2.6656019280000001</v>
      </c>
      <c r="CW86" s="59">
        <f t="shared" ref="CW86:CY86" si="26">SUM(CW87:CW92)</f>
        <v>0</v>
      </c>
      <c r="CX86" s="59">
        <f t="shared" si="26"/>
        <v>0</v>
      </c>
      <c r="CY86" s="59">
        <f t="shared" si="26"/>
        <v>2.6656019280000001</v>
      </c>
      <c r="CZ86" s="50">
        <f>SUM(CZ87:CZ89)</f>
        <v>0</v>
      </c>
      <c r="DA86" s="51"/>
    </row>
    <row r="87" spans="1:105" ht="52.5" customHeight="1" outlineLevel="1" x14ac:dyDescent="0.3">
      <c r="A87" s="27" t="s">
        <v>262</v>
      </c>
      <c r="B87" s="37" t="s">
        <v>249</v>
      </c>
      <c r="C87" s="129" t="s">
        <v>250</v>
      </c>
      <c r="D87" s="29" t="s">
        <v>186</v>
      </c>
      <c r="E87" s="29">
        <v>2024</v>
      </c>
      <c r="F87" s="29">
        <v>0</v>
      </c>
      <c r="G87" s="29">
        <v>2024</v>
      </c>
      <c r="H87" s="29">
        <v>0</v>
      </c>
      <c r="I87" s="34" t="s">
        <v>145</v>
      </c>
      <c r="J87" s="29" t="s">
        <v>145</v>
      </c>
      <c r="K87" s="34">
        <f>0.34337618*1.2</f>
        <v>0.41205141599999995</v>
      </c>
      <c r="L87" s="29"/>
      <c r="M87" s="36"/>
      <c r="N87" s="36" t="s">
        <v>145</v>
      </c>
      <c r="O87" s="36">
        <v>0</v>
      </c>
      <c r="P87" s="36" t="s">
        <v>145</v>
      </c>
      <c r="Q87" s="36">
        <v>0</v>
      </c>
      <c r="R87" s="36">
        <v>0</v>
      </c>
      <c r="S87" s="36">
        <v>0</v>
      </c>
      <c r="T87" s="36">
        <f t="shared" ref="T87:T92" si="27">O87+V87</f>
        <v>0</v>
      </c>
      <c r="U87" s="34">
        <f>0.34337618*1.2</f>
        <v>0.41205141599999995</v>
      </c>
      <c r="V87" s="36">
        <v>0</v>
      </c>
      <c r="W87" s="36">
        <v>0</v>
      </c>
      <c r="X87" s="36">
        <v>0</v>
      </c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29">
        <v>0</v>
      </c>
      <c r="BH87" s="34">
        <f>BI87+BJ87+BK87+BL87</f>
        <v>0.41205141599999995</v>
      </c>
      <c r="BI87" s="29">
        <v>0</v>
      </c>
      <c r="BJ87" s="29">
        <v>0</v>
      </c>
      <c r="BK87" s="34">
        <f>0.34337618*1.2</f>
        <v>0.41205141599999995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29">
        <v>0</v>
      </c>
      <c r="BU87" s="29">
        <v>0</v>
      </c>
      <c r="BV87" s="29">
        <v>0</v>
      </c>
      <c r="BW87" s="29">
        <v>0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0</v>
      </c>
      <c r="CE87" s="29">
        <v>0</v>
      </c>
      <c r="CF87" s="29">
        <v>0</v>
      </c>
      <c r="CG87" s="29">
        <v>0</v>
      </c>
      <c r="CH87" s="29">
        <v>0</v>
      </c>
      <c r="CI87" s="29">
        <v>0</v>
      </c>
      <c r="CJ87" s="29">
        <v>0</v>
      </c>
      <c r="CK87" s="29">
        <v>0</v>
      </c>
      <c r="CL87" s="29">
        <v>0</v>
      </c>
      <c r="CM87" s="29">
        <v>0</v>
      </c>
      <c r="CN87" s="29">
        <v>0</v>
      </c>
      <c r="CO87" s="29">
        <v>0</v>
      </c>
      <c r="CP87" s="29">
        <v>0</v>
      </c>
      <c r="CQ87" s="29">
        <v>0</v>
      </c>
      <c r="CR87" s="29">
        <v>0</v>
      </c>
      <c r="CS87" s="29">
        <v>0</v>
      </c>
      <c r="CT87" s="29">
        <v>0</v>
      </c>
      <c r="CU87" s="29"/>
      <c r="CV87" s="34">
        <f t="shared" ref="CV87:CV92" si="28">AN87+AX87+BH87+BM87+BW87+CG87</f>
        <v>0.41205141599999995</v>
      </c>
      <c r="CW87" s="29">
        <v>0</v>
      </c>
      <c r="CX87" s="29">
        <v>0</v>
      </c>
      <c r="CY87" s="34">
        <f t="shared" ref="CY87:CY92" si="29">AQ87+BA87+BK87+BP87+BZ87+CJ87</f>
        <v>0.41205141599999995</v>
      </c>
      <c r="CZ87" s="29">
        <v>0</v>
      </c>
      <c r="DA87" s="102" t="s">
        <v>261</v>
      </c>
    </row>
    <row r="88" spans="1:105" ht="45.75" customHeight="1" outlineLevel="1" x14ac:dyDescent="0.3">
      <c r="A88" s="27" t="s">
        <v>263</v>
      </c>
      <c r="B88" s="37" t="s">
        <v>251</v>
      </c>
      <c r="C88" s="129" t="s">
        <v>252</v>
      </c>
      <c r="D88" s="29" t="s">
        <v>186</v>
      </c>
      <c r="E88" s="29">
        <v>2024</v>
      </c>
      <c r="F88" s="29">
        <v>0</v>
      </c>
      <c r="G88" s="29">
        <v>2024</v>
      </c>
      <c r="H88" s="29">
        <v>0</v>
      </c>
      <c r="I88" s="34" t="s">
        <v>145</v>
      </c>
      <c r="J88" s="29" t="s">
        <v>145</v>
      </c>
      <c r="K88" s="34">
        <f t="shared" ref="K88:K89" si="30">0.34337618*1.2</f>
        <v>0.41205141599999995</v>
      </c>
      <c r="L88" s="29"/>
      <c r="M88" s="36"/>
      <c r="N88" s="36" t="s">
        <v>145</v>
      </c>
      <c r="O88" s="36">
        <v>0</v>
      </c>
      <c r="P88" s="36" t="s">
        <v>145</v>
      </c>
      <c r="Q88" s="36">
        <v>0</v>
      </c>
      <c r="R88" s="36">
        <v>0</v>
      </c>
      <c r="S88" s="36">
        <v>0</v>
      </c>
      <c r="T88" s="36">
        <f t="shared" si="27"/>
        <v>0</v>
      </c>
      <c r="U88" s="34">
        <f t="shared" ref="U88:U89" si="31">0.34337618*1.2</f>
        <v>0.41205141599999995</v>
      </c>
      <c r="V88" s="36">
        <v>0</v>
      </c>
      <c r="W88" s="36">
        <v>0</v>
      </c>
      <c r="X88" s="36">
        <v>0</v>
      </c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29">
        <v>0</v>
      </c>
      <c r="BH88" s="34">
        <f t="shared" ref="BH88:BH89" si="32">BI88+BJ88+BK88+BL88</f>
        <v>0.41205141599999995</v>
      </c>
      <c r="BI88" s="29">
        <v>0</v>
      </c>
      <c r="BJ88" s="29">
        <v>0</v>
      </c>
      <c r="BK88" s="34">
        <f t="shared" ref="BK88:BK89" si="33">0.34337618*1.2</f>
        <v>0.41205141599999995</v>
      </c>
      <c r="BL88" s="29">
        <v>0</v>
      </c>
      <c r="BM88" s="29">
        <v>0</v>
      </c>
      <c r="BN88" s="29">
        <v>0</v>
      </c>
      <c r="BO88" s="29">
        <v>0</v>
      </c>
      <c r="BP88" s="29">
        <v>0</v>
      </c>
      <c r="BQ88" s="29">
        <v>0</v>
      </c>
      <c r="BR88" s="29">
        <v>0</v>
      </c>
      <c r="BS88" s="29">
        <v>0</v>
      </c>
      <c r="BT88" s="29">
        <v>0</v>
      </c>
      <c r="BU88" s="29">
        <v>0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29">
        <v>0</v>
      </c>
      <c r="CK88" s="29">
        <v>0</v>
      </c>
      <c r="CL88" s="29">
        <v>0</v>
      </c>
      <c r="CM88" s="29">
        <v>0</v>
      </c>
      <c r="CN88" s="29">
        <v>0</v>
      </c>
      <c r="CO88" s="29">
        <v>0</v>
      </c>
      <c r="CP88" s="29">
        <v>0</v>
      </c>
      <c r="CQ88" s="29">
        <v>0</v>
      </c>
      <c r="CR88" s="29">
        <v>0</v>
      </c>
      <c r="CS88" s="29">
        <v>0</v>
      </c>
      <c r="CT88" s="29">
        <v>0</v>
      </c>
      <c r="CU88" s="29"/>
      <c r="CV88" s="34">
        <f t="shared" si="28"/>
        <v>0.41205141599999995</v>
      </c>
      <c r="CW88" s="29">
        <v>0</v>
      </c>
      <c r="CX88" s="29">
        <v>0</v>
      </c>
      <c r="CY88" s="34">
        <f t="shared" si="29"/>
        <v>0.41205141599999995</v>
      </c>
      <c r="CZ88" s="29">
        <v>0</v>
      </c>
      <c r="DA88" s="102" t="s">
        <v>261</v>
      </c>
    </row>
    <row r="89" spans="1:105" ht="54.75" customHeight="1" outlineLevel="1" x14ac:dyDescent="0.3">
      <c r="A89" s="27" t="s">
        <v>264</v>
      </c>
      <c r="B89" s="37" t="s">
        <v>253</v>
      </c>
      <c r="C89" s="129" t="s">
        <v>254</v>
      </c>
      <c r="D89" s="29" t="s">
        <v>186</v>
      </c>
      <c r="E89" s="29">
        <v>2024</v>
      </c>
      <c r="F89" s="29">
        <v>0</v>
      </c>
      <c r="G89" s="29">
        <v>2024</v>
      </c>
      <c r="H89" s="29">
        <v>0</v>
      </c>
      <c r="I89" s="34" t="s">
        <v>145</v>
      </c>
      <c r="J89" s="29" t="s">
        <v>145</v>
      </c>
      <c r="K89" s="34">
        <f t="shared" si="30"/>
        <v>0.41205141599999995</v>
      </c>
      <c r="L89" s="29"/>
      <c r="M89" s="36"/>
      <c r="N89" s="36" t="s">
        <v>145</v>
      </c>
      <c r="O89" s="36">
        <v>0</v>
      </c>
      <c r="P89" s="36" t="s">
        <v>145</v>
      </c>
      <c r="Q89" s="36">
        <v>0</v>
      </c>
      <c r="R89" s="36">
        <v>0</v>
      </c>
      <c r="S89" s="36">
        <v>0</v>
      </c>
      <c r="T89" s="36">
        <f t="shared" si="27"/>
        <v>0</v>
      </c>
      <c r="U89" s="34">
        <f t="shared" si="31"/>
        <v>0.41205141599999995</v>
      </c>
      <c r="V89" s="36">
        <v>0</v>
      </c>
      <c r="W89" s="36">
        <v>0</v>
      </c>
      <c r="X89" s="36">
        <v>0</v>
      </c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29">
        <v>0</v>
      </c>
      <c r="BH89" s="34">
        <f t="shared" si="32"/>
        <v>0.41205141599999995</v>
      </c>
      <c r="BI89" s="29">
        <v>0</v>
      </c>
      <c r="BJ89" s="29">
        <v>0</v>
      </c>
      <c r="BK89" s="34">
        <f t="shared" si="33"/>
        <v>0.41205141599999995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29"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29">
        <v>0</v>
      </c>
      <c r="CK89" s="29">
        <v>0</v>
      </c>
      <c r="CL89" s="29">
        <v>0</v>
      </c>
      <c r="CM89" s="29">
        <v>0</v>
      </c>
      <c r="CN89" s="29">
        <v>0</v>
      </c>
      <c r="CO89" s="29">
        <v>0</v>
      </c>
      <c r="CP89" s="29">
        <v>0</v>
      </c>
      <c r="CQ89" s="29">
        <v>0</v>
      </c>
      <c r="CR89" s="29">
        <v>0</v>
      </c>
      <c r="CS89" s="29">
        <v>0</v>
      </c>
      <c r="CT89" s="29">
        <v>0</v>
      </c>
      <c r="CU89" s="29"/>
      <c r="CV89" s="34">
        <f t="shared" si="28"/>
        <v>0.41205141599999995</v>
      </c>
      <c r="CW89" s="29">
        <v>0</v>
      </c>
      <c r="CX89" s="29">
        <v>0</v>
      </c>
      <c r="CY89" s="34">
        <f t="shared" si="29"/>
        <v>0.41205141599999995</v>
      </c>
      <c r="CZ89" s="29">
        <v>0</v>
      </c>
      <c r="DA89" s="102" t="s">
        <v>261</v>
      </c>
    </row>
    <row r="90" spans="1:105" ht="54.75" customHeight="1" outlineLevel="1" x14ac:dyDescent="0.3">
      <c r="A90" s="27" t="s">
        <v>265</v>
      </c>
      <c r="B90" s="37" t="s">
        <v>255</v>
      </c>
      <c r="C90" s="129" t="s">
        <v>256</v>
      </c>
      <c r="D90" s="29" t="s">
        <v>186</v>
      </c>
      <c r="E90" s="29">
        <v>2024</v>
      </c>
      <c r="F90" s="29">
        <v>0</v>
      </c>
      <c r="G90" s="29">
        <v>2024</v>
      </c>
      <c r="H90" s="29">
        <v>0</v>
      </c>
      <c r="I90" s="34" t="s">
        <v>145</v>
      </c>
      <c r="J90" s="29" t="s">
        <v>145</v>
      </c>
      <c r="K90" s="34">
        <f>0.3970688*1.2</f>
        <v>0.47648256</v>
      </c>
      <c r="L90" s="29"/>
      <c r="M90" s="36"/>
      <c r="N90" s="36" t="s">
        <v>145</v>
      </c>
      <c r="O90" s="36">
        <v>0</v>
      </c>
      <c r="P90" s="36" t="s">
        <v>145</v>
      </c>
      <c r="Q90" s="36">
        <v>0</v>
      </c>
      <c r="R90" s="36">
        <v>0</v>
      </c>
      <c r="S90" s="36">
        <v>0</v>
      </c>
      <c r="T90" s="36">
        <f t="shared" si="27"/>
        <v>0</v>
      </c>
      <c r="U90" s="34">
        <f>0.3970688*1.2</f>
        <v>0.47648256</v>
      </c>
      <c r="V90" s="36">
        <v>0</v>
      </c>
      <c r="W90" s="36">
        <v>0</v>
      </c>
      <c r="X90" s="36">
        <v>0</v>
      </c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36">
        <v>0</v>
      </c>
      <c r="BD90" s="36">
        <v>0</v>
      </c>
      <c r="BE90" s="36">
        <v>0</v>
      </c>
      <c r="BF90" s="36">
        <v>0</v>
      </c>
      <c r="BG90" s="29">
        <v>0</v>
      </c>
      <c r="BH90" s="34">
        <f>BK90</f>
        <v>0.47648256</v>
      </c>
      <c r="BI90" s="29">
        <v>0</v>
      </c>
      <c r="BJ90" s="29">
        <v>0</v>
      </c>
      <c r="BK90" s="34">
        <f>0.3970688*1.2</f>
        <v>0.47648256</v>
      </c>
      <c r="BL90" s="29">
        <v>0</v>
      </c>
      <c r="BM90" s="29">
        <v>0</v>
      </c>
      <c r="BN90" s="29">
        <v>0</v>
      </c>
      <c r="BO90" s="29">
        <v>0</v>
      </c>
      <c r="BP90" s="29">
        <v>0</v>
      </c>
      <c r="BQ90" s="29">
        <v>0</v>
      </c>
      <c r="BR90" s="29">
        <v>0</v>
      </c>
      <c r="BS90" s="29">
        <v>0</v>
      </c>
      <c r="BT90" s="29">
        <v>0</v>
      </c>
      <c r="BU90" s="29">
        <v>0</v>
      </c>
      <c r="BV90" s="29">
        <v>0</v>
      </c>
      <c r="BW90" s="29">
        <v>0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0</v>
      </c>
      <c r="CE90" s="29">
        <v>0</v>
      </c>
      <c r="CF90" s="29">
        <v>0</v>
      </c>
      <c r="CG90" s="29">
        <v>0</v>
      </c>
      <c r="CH90" s="29">
        <v>0</v>
      </c>
      <c r="CI90" s="29">
        <v>0</v>
      </c>
      <c r="CJ90" s="29">
        <v>0</v>
      </c>
      <c r="CK90" s="29">
        <v>0</v>
      </c>
      <c r="CL90" s="29">
        <v>0</v>
      </c>
      <c r="CM90" s="29">
        <v>0</v>
      </c>
      <c r="CN90" s="29">
        <v>0</v>
      </c>
      <c r="CO90" s="29">
        <v>0</v>
      </c>
      <c r="CP90" s="29">
        <v>0</v>
      </c>
      <c r="CQ90" s="29">
        <v>0</v>
      </c>
      <c r="CR90" s="29">
        <v>0</v>
      </c>
      <c r="CS90" s="29">
        <v>0</v>
      </c>
      <c r="CT90" s="29">
        <v>0</v>
      </c>
      <c r="CU90" s="29"/>
      <c r="CV90" s="34">
        <f t="shared" si="28"/>
        <v>0.47648256</v>
      </c>
      <c r="CW90" s="29">
        <v>0</v>
      </c>
      <c r="CX90" s="29">
        <v>0</v>
      </c>
      <c r="CY90" s="34">
        <f t="shared" si="29"/>
        <v>0.47648256</v>
      </c>
      <c r="CZ90" s="29">
        <v>0</v>
      </c>
      <c r="DA90" s="102" t="s">
        <v>261</v>
      </c>
    </row>
    <row r="91" spans="1:105" ht="51" customHeight="1" outlineLevel="1" x14ac:dyDescent="0.3">
      <c r="A91" s="27" t="s">
        <v>266</v>
      </c>
      <c r="B91" s="37" t="s">
        <v>257</v>
      </c>
      <c r="C91" s="129" t="s">
        <v>258</v>
      </c>
      <c r="D91" s="29" t="s">
        <v>186</v>
      </c>
      <c r="E91" s="29">
        <v>2024</v>
      </c>
      <c r="F91" s="29">
        <v>0</v>
      </c>
      <c r="G91" s="29">
        <v>2024</v>
      </c>
      <c r="H91" s="29">
        <v>0</v>
      </c>
      <c r="I91" s="34" t="s">
        <v>145</v>
      </c>
      <c r="J91" s="29" t="s">
        <v>145</v>
      </c>
      <c r="K91" s="34">
        <f>0.3970688*1.2</f>
        <v>0.47648256</v>
      </c>
      <c r="L91" s="29"/>
      <c r="M91" s="36"/>
      <c r="N91" s="36" t="s">
        <v>145</v>
      </c>
      <c r="O91" s="36">
        <v>0</v>
      </c>
      <c r="P91" s="36" t="s">
        <v>145</v>
      </c>
      <c r="Q91" s="36">
        <v>0</v>
      </c>
      <c r="R91" s="36">
        <v>0</v>
      </c>
      <c r="S91" s="36">
        <v>0</v>
      </c>
      <c r="T91" s="36">
        <f t="shared" si="27"/>
        <v>0</v>
      </c>
      <c r="U91" s="34">
        <f>0.3970688*1.2</f>
        <v>0.47648256</v>
      </c>
      <c r="V91" s="36">
        <v>0</v>
      </c>
      <c r="W91" s="36">
        <v>0</v>
      </c>
      <c r="X91" s="36">
        <v>0</v>
      </c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29">
        <v>0</v>
      </c>
      <c r="BH91" s="34">
        <f t="shared" ref="BH91:BH92" si="34">BK91</f>
        <v>0.47648256</v>
      </c>
      <c r="BI91" s="29">
        <v>0</v>
      </c>
      <c r="BJ91" s="29">
        <v>0</v>
      </c>
      <c r="BK91" s="34">
        <f>0.3970688*1.2</f>
        <v>0.47648256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29">
        <v>0</v>
      </c>
      <c r="BU91" s="29">
        <v>0</v>
      </c>
      <c r="BV91" s="29">
        <v>0</v>
      </c>
      <c r="BW91" s="29">
        <v>0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29">
        <v>0</v>
      </c>
      <c r="CK91" s="29">
        <v>0</v>
      </c>
      <c r="CL91" s="29">
        <v>0</v>
      </c>
      <c r="CM91" s="29">
        <v>0</v>
      </c>
      <c r="CN91" s="29">
        <v>0</v>
      </c>
      <c r="CO91" s="29">
        <v>0</v>
      </c>
      <c r="CP91" s="29">
        <v>0</v>
      </c>
      <c r="CQ91" s="29">
        <v>0</v>
      </c>
      <c r="CR91" s="29">
        <v>0</v>
      </c>
      <c r="CS91" s="29">
        <v>0</v>
      </c>
      <c r="CT91" s="29">
        <v>0</v>
      </c>
      <c r="CU91" s="29"/>
      <c r="CV91" s="34">
        <f t="shared" si="28"/>
        <v>0.47648256</v>
      </c>
      <c r="CW91" s="29">
        <v>0</v>
      </c>
      <c r="CX91" s="29">
        <v>0</v>
      </c>
      <c r="CY91" s="34">
        <f t="shared" si="29"/>
        <v>0.47648256</v>
      </c>
      <c r="CZ91" s="29">
        <v>0</v>
      </c>
      <c r="DA91" s="102" t="s">
        <v>261</v>
      </c>
    </row>
    <row r="92" spans="1:105" ht="54.75" customHeight="1" outlineLevel="1" x14ac:dyDescent="0.3">
      <c r="A92" s="27" t="s">
        <v>267</v>
      </c>
      <c r="B92" s="37" t="s">
        <v>259</v>
      </c>
      <c r="C92" s="129" t="s">
        <v>260</v>
      </c>
      <c r="D92" s="29" t="s">
        <v>186</v>
      </c>
      <c r="E92" s="29">
        <v>2024</v>
      </c>
      <c r="F92" s="29">
        <v>0</v>
      </c>
      <c r="G92" s="29">
        <v>2024</v>
      </c>
      <c r="H92" s="29">
        <v>0</v>
      </c>
      <c r="I92" s="34" t="s">
        <v>145</v>
      </c>
      <c r="J92" s="29" t="s">
        <v>145</v>
      </c>
      <c r="K92" s="34">
        <f>0.3970688*1.2</f>
        <v>0.47648256</v>
      </c>
      <c r="L92" s="29"/>
      <c r="M92" s="36"/>
      <c r="N92" s="36" t="s">
        <v>145</v>
      </c>
      <c r="O92" s="36">
        <v>0</v>
      </c>
      <c r="P92" s="36" t="s">
        <v>145</v>
      </c>
      <c r="Q92" s="36">
        <v>0</v>
      </c>
      <c r="R92" s="36">
        <v>0</v>
      </c>
      <c r="S92" s="36">
        <v>0</v>
      </c>
      <c r="T92" s="36">
        <f t="shared" si="27"/>
        <v>0</v>
      </c>
      <c r="U92" s="34">
        <f>0.3970688*1.2</f>
        <v>0.47648256</v>
      </c>
      <c r="V92" s="36">
        <v>0</v>
      </c>
      <c r="W92" s="36">
        <v>0</v>
      </c>
      <c r="X92" s="36">
        <v>0</v>
      </c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29">
        <v>0</v>
      </c>
      <c r="BH92" s="34">
        <f t="shared" si="34"/>
        <v>0.47648256</v>
      </c>
      <c r="BI92" s="29">
        <v>0</v>
      </c>
      <c r="BJ92" s="29">
        <v>0</v>
      </c>
      <c r="BK92" s="34">
        <f>0.3970688*1.2</f>
        <v>0.47648256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29">
        <v>0</v>
      </c>
      <c r="BU92" s="29">
        <v>0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29">
        <v>0</v>
      </c>
      <c r="CK92" s="29">
        <v>0</v>
      </c>
      <c r="CL92" s="29">
        <v>0</v>
      </c>
      <c r="CM92" s="29">
        <v>0</v>
      </c>
      <c r="CN92" s="29">
        <v>0</v>
      </c>
      <c r="CO92" s="29">
        <v>0</v>
      </c>
      <c r="CP92" s="29">
        <v>0</v>
      </c>
      <c r="CQ92" s="29">
        <v>0</v>
      </c>
      <c r="CR92" s="29">
        <v>0</v>
      </c>
      <c r="CS92" s="29">
        <v>0</v>
      </c>
      <c r="CT92" s="29">
        <v>0</v>
      </c>
      <c r="CU92" s="29"/>
      <c r="CV92" s="34">
        <f t="shared" si="28"/>
        <v>0.47648256</v>
      </c>
      <c r="CW92" s="29">
        <v>0</v>
      </c>
      <c r="CX92" s="29">
        <v>0</v>
      </c>
      <c r="CY92" s="34">
        <f t="shared" si="29"/>
        <v>0.47648256</v>
      </c>
      <c r="CZ92" s="29">
        <v>0</v>
      </c>
      <c r="DA92" s="102" t="s">
        <v>261</v>
      </c>
    </row>
    <row r="93" spans="1:105" s="1" customFormat="1" ht="40.5" customHeight="1" outlineLevel="1" x14ac:dyDescent="0.3">
      <c r="A93" s="27" t="s">
        <v>144</v>
      </c>
      <c r="B93" s="37" t="s">
        <v>199</v>
      </c>
      <c r="C93" s="60" t="s">
        <v>200</v>
      </c>
      <c r="D93" s="36" t="s">
        <v>89</v>
      </c>
      <c r="E93" s="36">
        <v>2023</v>
      </c>
      <c r="F93" s="36">
        <f>E93</f>
        <v>2023</v>
      </c>
      <c r="G93" s="36">
        <v>0</v>
      </c>
      <c r="H93" s="61">
        <v>2.769574</v>
      </c>
      <c r="I93" s="36">
        <v>0</v>
      </c>
      <c r="J93" s="36" t="s">
        <v>89</v>
      </c>
      <c r="K93" s="61">
        <v>2.769574</v>
      </c>
      <c r="L93" s="36"/>
      <c r="M93" s="54"/>
      <c r="N93" s="36">
        <v>0</v>
      </c>
      <c r="O93" s="36">
        <v>0</v>
      </c>
      <c r="P93" s="36" t="s">
        <v>145</v>
      </c>
      <c r="Q93" s="61">
        <v>3.0952000000000002</v>
      </c>
      <c r="R93" s="36">
        <v>0</v>
      </c>
      <c r="S93" s="61">
        <v>0</v>
      </c>
      <c r="T93" s="61">
        <f t="shared" ref="T93:T100" si="35">H93</f>
        <v>2.769574</v>
      </c>
      <c r="U93" s="61">
        <v>0</v>
      </c>
      <c r="V93" s="36">
        <v>0</v>
      </c>
      <c r="W93" s="36">
        <v>0</v>
      </c>
      <c r="X93" s="36"/>
      <c r="Y93" s="56">
        <f>AB93</f>
        <v>0</v>
      </c>
      <c r="Z93" s="36">
        <v>0</v>
      </c>
      <c r="AA93" s="36">
        <v>0</v>
      </c>
      <c r="AB93" s="56">
        <v>0</v>
      </c>
      <c r="AC93" s="36">
        <v>0</v>
      </c>
      <c r="AD93" s="36">
        <f>AG93</f>
        <v>0</v>
      </c>
      <c r="AE93" s="36">
        <v>0</v>
      </c>
      <c r="AF93" s="36">
        <v>0</v>
      </c>
      <c r="AG93" s="61"/>
      <c r="AH93" s="36">
        <v>0</v>
      </c>
      <c r="AI93" s="62">
        <f>AL93</f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0</v>
      </c>
      <c r="AO93" s="36">
        <v>0</v>
      </c>
      <c r="AP93" s="36">
        <v>0</v>
      </c>
      <c r="AQ93" s="36">
        <v>0</v>
      </c>
      <c r="AR93" s="36">
        <v>0</v>
      </c>
      <c r="AS93" s="62">
        <f>AV93</f>
        <v>0</v>
      </c>
      <c r="AT93" s="36">
        <v>0</v>
      </c>
      <c r="AU93" s="36">
        <v>0</v>
      </c>
      <c r="AV93" s="36">
        <v>0</v>
      </c>
      <c r="AW93" s="36">
        <v>0</v>
      </c>
      <c r="AX93" s="36">
        <v>0</v>
      </c>
      <c r="AY93" s="36">
        <v>0</v>
      </c>
      <c r="AZ93" s="36">
        <v>0</v>
      </c>
      <c r="BA93" s="36">
        <v>0</v>
      </c>
      <c r="BB93" s="36">
        <v>0</v>
      </c>
      <c r="BC93" s="61">
        <f>BF93</f>
        <v>2.769574</v>
      </c>
      <c r="BD93" s="36">
        <v>0</v>
      </c>
      <c r="BE93" s="36">
        <v>0</v>
      </c>
      <c r="BF93" s="61">
        <f>T93</f>
        <v>2.769574</v>
      </c>
      <c r="BG93" s="36">
        <v>0</v>
      </c>
      <c r="BH93" s="36">
        <v>0</v>
      </c>
      <c r="BI93" s="36">
        <v>0</v>
      </c>
      <c r="BJ93" s="36">
        <v>0</v>
      </c>
      <c r="BK93" s="36">
        <v>0</v>
      </c>
      <c r="BL93" s="36">
        <v>0</v>
      </c>
      <c r="BM93" s="62">
        <f>BP93</f>
        <v>0</v>
      </c>
      <c r="BN93" s="36">
        <v>0</v>
      </c>
      <c r="BO93" s="36">
        <v>0</v>
      </c>
      <c r="BP93" s="36">
        <v>0</v>
      </c>
      <c r="BQ93" s="36">
        <v>0</v>
      </c>
      <c r="BR93" s="36"/>
      <c r="BS93" s="36"/>
      <c r="BT93" s="36"/>
      <c r="BU93" s="36"/>
      <c r="BV93" s="36"/>
      <c r="BW93" s="62">
        <f>BZ93</f>
        <v>0</v>
      </c>
      <c r="BX93" s="36">
        <v>0</v>
      </c>
      <c r="BY93" s="36">
        <v>0</v>
      </c>
      <c r="BZ93" s="36">
        <v>0</v>
      </c>
      <c r="CA93" s="36">
        <v>0</v>
      </c>
      <c r="CB93" s="36"/>
      <c r="CC93" s="36"/>
      <c r="CD93" s="36"/>
      <c r="CE93" s="36"/>
      <c r="CF93" s="36"/>
      <c r="CG93" s="62">
        <f>CJ93</f>
        <v>0</v>
      </c>
      <c r="CH93" s="36">
        <v>0</v>
      </c>
      <c r="CI93" s="36">
        <v>0</v>
      </c>
      <c r="CJ93" s="36">
        <v>0</v>
      </c>
      <c r="CK93" s="36">
        <v>0</v>
      </c>
      <c r="CL93" s="36"/>
      <c r="CM93" s="36"/>
      <c r="CN93" s="36"/>
      <c r="CO93" s="36"/>
      <c r="CP93" s="36"/>
      <c r="CQ93" s="53">
        <f t="shared" ref="CQ93:CR93" si="36">AI93+AS93+BC93+BM93+BW93+CG93</f>
        <v>2.769574</v>
      </c>
      <c r="CR93" s="53">
        <f t="shared" si="36"/>
        <v>0</v>
      </c>
      <c r="CS93" s="53">
        <f>AK93+AU93+BE93+BO93+BY93+CI93</f>
        <v>0</v>
      </c>
      <c r="CT93" s="53">
        <f>AL93+AV93+BF93+BP93+BZ93+CJ93</f>
        <v>2.769574</v>
      </c>
      <c r="CU93" s="53">
        <f>AM93+AW93+BG93+BQ93+CA93+CK93</f>
        <v>0</v>
      </c>
      <c r="CV93" s="53">
        <f>AN93+AX93+BH93+BM93+BW93+CG93</f>
        <v>0</v>
      </c>
      <c r="CW93" s="53">
        <f t="shared" ref="CW93:CY93" si="37">AO93+AY93+BI93+BN93+BX93+CH93</f>
        <v>0</v>
      </c>
      <c r="CX93" s="53">
        <f t="shared" si="37"/>
        <v>0</v>
      </c>
      <c r="CY93" s="53">
        <f t="shared" si="37"/>
        <v>0</v>
      </c>
      <c r="CZ93" s="53">
        <f>AR93+BB93+BL93+BQ93+CA93+CK93</f>
        <v>0</v>
      </c>
      <c r="DA93" s="57"/>
    </row>
    <row r="94" spans="1:105" s="1" customFormat="1" ht="49.95" customHeight="1" outlineLevel="1" x14ac:dyDescent="0.3">
      <c r="A94" s="27" t="s">
        <v>144</v>
      </c>
      <c r="B94" s="37" t="s">
        <v>201</v>
      </c>
      <c r="C94" s="60" t="s">
        <v>202</v>
      </c>
      <c r="D94" s="36" t="s">
        <v>89</v>
      </c>
      <c r="E94" s="36">
        <v>2023</v>
      </c>
      <c r="F94" s="36">
        <f t="shared" ref="F94:F100" si="38">E94</f>
        <v>2023</v>
      </c>
      <c r="G94" s="36">
        <v>0</v>
      </c>
      <c r="H94" s="61">
        <v>6.093064</v>
      </c>
      <c r="I94" s="36">
        <v>0</v>
      </c>
      <c r="J94" s="36" t="s">
        <v>89</v>
      </c>
      <c r="K94" s="61">
        <v>6.093064</v>
      </c>
      <c r="L94" s="36"/>
      <c r="M94" s="54"/>
      <c r="N94" s="36">
        <v>0</v>
      </c>
      <c r="O94" s="36">
        <v>0</v>
      </c>
      <c r="P94" s="36" t="s">
        <v>145</v>
      </c>
      <c r="Q94" s="61">
        <v>6.8094400000000004</v>
      </c>
      <c r="R94" s="36">
        <v>0</v>
      </c>
      <c r="S94" s="61">
        <v>0</v>
      </c>
      <c r="T94" s="61">
        <f t="shared" si="35"/>
        <v>6.093064</v>
      </c>
      <c r="U94" s="61">
        <v>0</v>
      </c>
      <c r="V94" s="36">
        <v>0</v>
      </c>
      <c r="W94" s="36">
        <v>0</v>
      </c>
      <c r="X94" s="36"/>
      <c r="Y94" s="56">
        <f t="shared" ref="Y94:Y99" si="39">AB94</f>
        <v>0</v>
      </c>
      <c r="Z94" s="36">
        <v>0</v>
      </c>
      <c r="AA94" s="36">
        <v>0</v>
      </c>
      <c r="AB94" s="56">
        <v>0</v>
      </c>
      <c r="AC94" s="36">
        <v>0</v>
      </c>
      <c r="AD94" s="56">
        <f t="shared" ref="AD94:AD100" si="40">AG94</f>
        <v>0</v>
      </c>
      <c r="AE94" s="36">
        <v>0</v>
      </c>
      <c r="AF94" s="36">
        <v>0</v>
      </c>
      <c r="AG94" s="61"/>
      <c r="AH94" s="36">
        <v>0</v>
      </c>
      <c r="AI94" s="62">
        <f t="shared" ref="AI94:AI100" si="41">AL94</f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62">
        <f t="shared" ref="AS94:AS100" si="42">AV94</f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  <c r="BC94" s="61">
        <f t="shared" ref="BC94:BC100" si="43">BF94</f>
        <v>6.093064</v>
      </c>
      <c r="BD94" s="36">
        <v>0</v>
      </c>
      <c r="BE94" s="36">
        <v>0</v>
      </c>
      <c r="BF94" s="61">
        <f>T94</f>
        <v>6.093064</v>
      </c>
      <c r="BG94" s="36">
        <v>0</v>
      </c>
      <c r="BH94" s="36">
        <v>0</v>
      </c>
      <c r="BI94" s="36">
        <v>0</v>
      </c>
      <c r="BJ94" s="36">
        <v>0</v>
      </c>
      <c r="BK94" s="36">
        <v>0</v>
      </c>
      <c r="BL94" s="36">
        <v>0</v>
      </c>
      <c r="BM94" s="62">
        <f t="shared" ref="BM94:BM100" si="44">BP94</f>
        <v>0</v>
      </c>
      <c r="BN94" s="36">
        <v>0</v>
      </c>
      <c r="BO94" s="36">
        <v>0</v>
      </c>
      <c r="BP94" s="36">
        <v>0</v>
      </c>
      <c r="BQ94" s="36">
        <v>0</v>
      </c>
      <c r="BR94" s="36"/>
      <c r="BS94" s="36"/>
      <c r="BT94" s="36"/>
      <c r="BU94" s="36"/>
      <c r="BV94" s="36"/>
      <c r="BW94" s="62">
        <f t="shared" ref="BW94:BW100" si="45">BZ94</f>
        <v>0</v>
      </c>
      <c r="BX94" s="36">
        <v>0</v>
      </c>
      <c r="BY94" s="36">
        <v>0</v>
      </c>
      <c r="BZ94" s="36">
        <v>0</v>
      </c>
      <c r="CA94" s="36">
        <v>0</v>
      </c>
      <c r="CB94" s="36"/>
      <c r="CC94" s="36"/>
      <c r="CD94" s="36"/>
      <c r="CE94" s="36"/>
      <c r="CF94" s="36"/>
      <c r="CG94" s="62">
        <f t="shared" ref="CG94:CG100" si="46">CJ94</f>
        <v>0</v>
      </c>
      <c r="CH94" s="36">
        <v>0</v>
      </c>
      <c r="CI94" s="36">
        <v>0</v>
      </c>
      <c r="CJ94" s="36">
        <v>0</v>
      </c>
      <c r="CK94" s="36">
        <v>0</v>
      </c>
      <c r="CL94" s="36"/>
      <c r="CM94" s="36"/>
      <c r="CN94" s="36"/>
      <c r="CO94" s="36"/>
      <c r="CP94" s="36"/>
      <c r="CQ94" s="53">
        <f t="shared" ref="CQ94:CQ100" si="47">AI94+AS94+BC94+BM94+BW94+CG94</f>
        <v>6.093064</v>
      </c>
      <c r="CR94" s="62">
        <f t="shared" ref="CR94:CR100" si="48">AJ94+AT94+BD94+BN94+BX94+CH94</f>
        <v>0</v>
      </c>
      <c r="CS94" s="62">
        <f t="shared" ref="CS94:CS100" si="49">AK94+AU94+BE94+BO94+BY94+CI94</f>
        <v>0</v>
      </c>
      <c r="CT94" s="53">
        <f t="shared" ref="CT94:CT100" si="50">AL94+AV94+BF94+BP94+BZ94+CJ94</f>
        <v>6.093064</v>
      </c>
      <c r="CU94" s="62">
        <f t="shared" ref="CU94:CU100" si="51">AM94+AW94+BG94+BQ94+CA94+CK94</f>
        <v>0</v>
      </c>
      <c r="CV94" s="53">
        <f t="shared" ref="CV94:CV100" si="52">AN94+AX94+BH94+BM94+BW94+CG94</f>
        <v>0</v>
      </c>
      <c r="CW94" s="56">
        <f t="shared" ref="CW94:CW100" si="53">AO94+AY94+BI94+BN94+BX94+CH94</f>
        <v>0</v>
      </c>
      <c r="CX94" s="56">
        <f t="shared" ref="CX94:CX100" si="54">AP94+AZ94+BJ94+BO94+BY94+CI94</f>
        <v>0</v>
      </c>
      <c r="CY94" s="56">
        <f t="shared" ref="CY94:CY100" si="55">AQ94+BA94+BK94+BP94+BZ94+CJ94</f>
        <v>0</v>
      </c>
      <c r="CZ94" s="36">
        <f t="shared" ref="CZ94:CZ100" si="56">AR94+BB94+BL94+BQ94+CA94+CK94</f>
        <v>0</v>
      </c>
      <c r="DA94" s="57"/>
    </row>
    <row r="95" spans="1:105" s="1" customFormat="1" ht="45" customHeight="1" outlineLevel="1" x14ac:dyDescent="0.3">
      <c r="A95" s="27" t="s">
        <v>144</v>
      </c>
      <c r="B95" s="37" t="s">
        <v>203</v>
      </c>
      <c r="C95" s="60" t="s">
        <v>204</v>
      </c>
      <c r="D95" s="36" t="s">
        <v>89</v>
      </c>
      <c r="E95" s="36">
        <v>2024</v>
      </c>
      <c r="F95" s="36">
        <f t="shared" si="38"/>
        <v>2024</v>
      </c>
      <c r="G95" s="36">
        <v>0</v>
      </c>
      <c r="H95" s="61">
        <v>5.793342</v>
      </c>
      <c r="I95" s="36">
        <v>0</v>
      </c>
      <c r="J95" s="36" t="s">
        <v>89</v>
      </c>
      <c r="K95" s="61">
        <v>0</v>
      </c>
      <c r="L95" s="36"/>
      <c r="M95" s="54"/>
      <c r="N95" s="36">
        <v>0</v>
      </c>
      <c r="O95" s="36">
        <v>0</v>
      </c>
      <c r="P95" s="36" t="s">
        <v>145</v>
      </c>
      <c r="Q95" s="61">
        <f>6982313.44511068/1000000*1.2</f>
        <v>8.3787761341328153</v>
      </c>
      <c r="R95" s="36">
        <v>0</v>
      </c>
      <c r="S95" s="53">
        <v>0</v>
      </c>
      <c r="T95" s="61">
        <f t="shared" si="35"/>
        <v>5.793342</v>
      </c>
      <c r="U95" s="53">
        <f t="shared" ref="U95:U100" si="57">K95</f>
        <v>0</v>
      </c>
      <c r="V95" s="36">
        <v>0</v>
      </c>
      <c r="W95" s="36">
        <v>0</v>
      </c>
      <c r="X95" s="36"/>
      <c r="Y95" s="56">
        <f t="shared" si="39"/>
        <v>0</v>
      </c>
      <c r="Z95" s="36">
        <v>0</v>
      </c>
      <c r="AA95" s="36">
        <v>0</v>
      </c>
      <c r="AB95" s="56">
        <v>0</v>
      </c>
      <c r="AC95" s="36">
        <v>0</v>
      </c>
      <c r="AD95" s="56">
        <f t="shared" si="40"/>
        <v>0</v>
      </c>
      <c r="AE95" s="36">
        <v>0</v>
      </c>
      <c r="AF95" s="36">
        <v>0</v>
      </c>
      <c r="AG95" s="61"/>
      <c r="AH95" s="36">
        <v>0</v>
      </c>
      <c r="AI95" s="62">
        <f t="shared" si="41"/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62">
        <f t="shared" si="42"/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62">
        <f t="shared" si="43"/>
        <v>0</v>
      </c>
      <c r="BD95" s="36">
        <v>0</v>
      </c>
      <c r="BE95" s="36">
        <v>0</v>
      </c>
      <c r="BF95" s="36">
        <v>0</v>
      </c>
      <c r="BG95" s="36">
        <v>0</v>
      </c>
      <c r="BH95" s="36">
        <v>0</v>
      </c>
      <c r="BI95" s="36">
        <v>0</v>
      </c>
      <c r="BJ95" s="36">
        <v>0</v>
      </c>
      <c r="BK95" s="36">
        <v>0</v>
      </c>
      <c r="BL95" s="36">
        <v>0</v>
      </c>
      <c r="BM95" s="61">
        <f t="shared" si="44"/>
        <v>5.793342</v>
      </c>
      <c r="BN95" s="36">
        <v>0</v>
      </c>
      <c r="BO95" s="36">
        <v>0</v>
      </c>
      <c r="BP95" s="61">
        <f>T95</f>
        <v>5.793342</v>
      </c>
      <c r="BQ95" s="36">
        <v>0</v>
      </c>
      <c r="BR95" s="36"/>
      <c r="BS95" s="36"/>
      <c r="BT95" s="36"/>
      <c r="BU95" s="36"/>
      <c r="BV95" s="36"/>
      <c r="BW95" s="62">
        <f t="shared" si="45"/>
        <v>0</v>
      </c>
      <c r="BX95" s="36">
        <v>0</v>
      </c>
      <c r="BY95" s="36">
        <v>0</v>
      </c>
      <c r="BZ95" s="36">
        <v>0</v>
      </c>
      <c r="CA95" s="36">
        <v>0</v>
      </c>
      <c r="CB95" s="36"/>
      <c r="CC95" s="36"/>
      <c r="CD95" s="36"/>
      <c r="CE95" s="36"/>
      <c r="CF95" s="36"/>
      <c r="CG95" s="62">
        <f t="shared" si="46"/>
        <v>0</v>
      </c>
      <c r="CH95" s="36">
        <v>0</v>
      </c>
      <c r="CI95" s="36">
        <v>0</v>
      </c>
      <c r="CJ95" s="36">
        <v>0</v>
      </c>
      <c r="CK95" s="36">
        <v>0</v>
      </c>
      <c r="CL95" s="36"/>
      <c r="CM95" s="36"/>
      <c r="CN95" s="36"/>
      <c r="CO95" s="36"/>
      <c r="CP95" s="36"/>
      <c r="CQ95" s="53">
        <f t="shared" si="47"/>
        <v>5.793342</v>
      </c>
      <c r="CR95" s="62">
        <f t="shared" si="48"/>
        <v>0</v>
      </c>
      <c r="CS95" s="62">
        <f t="shared" si="49"/>
        <v>0</v>
      </c>
      <c r="CT95" s="53">
        <f t="shared" si="50"/>
        <v>5.793342</v>
      </c>
      <c r="CU95" s="62">
        <f t="shared" si="51"/>
        <v>0</v>
      </c>
      <c r="CV95" s="53">
        <f t="shared" si="52"/>
        <v>5.793342</v>
      </c>
      <c r="CW95" s="36">
        <f t="shared" si="53"/>
        <v>0</v>
      </c>
      <c r="CX95" s="36">
        <f t="shared" si="54"/>
        <v>0</v>
      </c>
      <c r="CY95" s="53">
        <f t="shared" si="55"/>
        <v>5.793342</v>
      </c>
      <c r="CZ95" s="36">
        <f t="shared" si="56"/>
        <v>0</v>
      </c>
      <c r="DA95" s="57"/>
    </row>
    <row r="96" spans="1:105" s="1" customFormat="1" ht="48.6" customHeight="1" outlineLevel="1" x14ac:dyDescent="0.3">
      <c r="A96" s="27" t="s">
        <v>144</v>
      </c>
      <c r="B96" s="37" t="s">
        <v>205</v>
      </c>
      <c r="C96" s="60" t="s">
        <v>206</v>
      </c>
      <c r="D96" s="36" t="s">
        <v>89</v>
      </c>
      <c r="E96" s="36">
        <v>2026</v>
      </c>
      <c r="F96" s="36">
        <f t="shared" si="38"/>
        <v>2026</v>
      </c>
      <c r="G96" s="36">
        <v>2026</v>
      </c>
      <c r="H96" s="61">
        <v>4.109966</v>
      </c>
      <c r="I96" s="56">
        <v>0</v>
      </c>
      <c r="J96" s="36" t="s">
        <v>89</v>
      </c>
      <c r="K96" s="61">
        <v>4.109966</v>
      </c>
      <c r="L96" s="61"/>
      <c r="M96" s="54"/>
      <c r="N96" s="36">
        <v>0</v>
      </c>
      <c r="O96" s="36">
        <v>0</v>
      </c>
      <c r="P96" s="36" t="s">
        <v>145</v>
      </c>
      <c r="Q96" s="61">
        <v>4.1591750000000003</v>
      </c>
      <c r="R96" s="36">
        <v>0</v>
      </c>
      <c r="S96" s="61">
        <v>7.5068731274516853</v>
      </c>
      <c r="T96" s="61">
        <f t="shared" si="35"/>
        <v>4.109966</v>
      </c>
      <c r="U96" s="61">
        <f t="shared" si="57"/>
        <v>4.109966</v>
      </c>
      <c r="V96" s="36">
        <v>0</v>
      </c>
      <c r="W96" s="36">
        <v>0</v>
      </c>
      <c r="X96" s="36"/>
      <c r="Y96" s="56">
        <f>AB96</f>
        <v>0</v>
      </c>
      <c r="Z96" s="36">
        <v>0</v>
      </c>
      <c r="AA96" s="36">
        <v>0</v>
      </c>
      <c r="AB96" s="56">
        <v>0</v>
      </c>
      <c r="AC96" s="36">
        <v>0</v>
      </c>
      <c r="AD96" s="56">
        <f t="shared" si="40"/>
        <v>0</v>
      </c>
      <c r="AE96" s="36">
        <v>0</v>
      </c>
      <c r="AF96" s="36">
        <v>0</v>
      </c>
      <c r="AG96" s="61"/>
      <c r="AH96" s="36">
        <v>0</v>
      </c>
      <c r="AI96" s="62">
        <f t="shared" si="41"/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62">
        <f t="shared" si="42"/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62">
        <f t="shared" si="43"/>
        <v>0</v>
      </c>
      <c r="BD96" s="36">
        <v>0</v>
      </c>
      <c r="BE96" s="36">
        <v>0</v>
      </c>
      <c r="BF96" s="36">
        <v>0</v>
      </c>
      <c r="BG96" s="36">
        <v>0</v>
      </c>
      <c r="BH96" s="36">
        <v>0</v>
      </c>
      <c r="BI96" s="36">
        <v>0</v>
      </c>
      <c r="BJ96" s="36">
        <v>0</v>
      </c>
      <c r="BK96" s="36">
        <v>0</v>
      </c>
      <c r="BL96" s="36">
        <v>0</v>
      </c>
      <c r="BM96" s="62">
        <f t="shared" si="44"/>
        <v>0</v>
      </c>
      <c r="BN96" s="36">
        <v>0</v>
      </c>
      <c r="BO96" s="36">
        <v>0</v>
      </c>
      <c r="BP96" s="36">
        <v>0</v>
      </c>
      <c r="BQ96" s="36">
        <v>0</v>
      </c>
      <c r="BR96" s="36"/>
      <c r="BS96" s="36"/>
      <c r="BT96" s="36"/>
      <c r="BU96" s="36"/>
      <c r="BV96" s="36"/>
      <c r="BW96" s="62">
        <f t="shared" si="45"/>
        <v>0</v>
      </c>
      <c r="BX96" s="62">
        <v>0</v>
      </c>
      <c r="BY96" s="62">
        <v>0</v>
      </c>
      <c r="BZ96" s="62">
        <v>0</v>
      </c>
      <c r="CA96" s="62">
        <v>0</v>
      </c>
      <c r="CB96" s="62"/>
      <c r="CC96" s="62"/>
      <c r="CD96" s="62"/>
      <c r="CE96" s="62"/>
      <c r="CF96" s="62"/>
      <c r="CG96" s="53">
        <f t="shared" si="46"/>
        <v>4.1100000000000003</v>
      </c>
      <c r="CH96" s="62">
        <v>0</v>
      </c>
      <c r="CI96" s="62">
        <v>0</v>
      </c>
      <c r="CJ96" s="53">
        <v>4.1100000000000003</v>
      </c>
      <c r="CK96" s="62">
        <v>0</v>
      </c>
      <c r="CL96" s="62"/>
      <c r="CM96" s="62"/>
      <c r="CN96" s="62"/>
      <c r="CO96" s="62"/>
      <c r="CP96" s="62"/>
      <c r="CQ96" s="53">
        <f t="shared" si="47"/>
        <v>4.1100000000000003</v>
      </c>
      <c r="CR96" s="62">
        <f t="shared" si="48"/>
        <v>0</v>
      </c>
      <c r="CS96" s="62">
        <f t="shared" si="49"/>
        <v>0</v>
      </c>
      <c r="CT96" s="53">
        <f t="shared" si="50"/>
        <v>4.1100000000000003</v>
      </c>
      <c r="CU96" s="62">
        <f t="shared" si="51"/>
        <v>0</v>
      </c>
      <c r="CV96" s="53">
        <f t="shared" si="52"/>
        <v>4.1100000000000003</v>
      </c>
      <c r="CW96" s="36">
        <f t="shared" si="53"/>
        <v>0</v>
      </c>
      <c r="CX96" s="36">
        <f t="shared" si="54"/>
        <v>0</v>
      </c>
      <c r="CY96" s="53">
        <f t="shared" si="55"/>
        <v>4.1100000000000003</v>
      </c>
      <c r="CZ96" s="36">
        <f t="shared" si="56"/>
        <v>0</v>
      </c>
      <c r="DA96" s="57"/>
    </row>
    <row r="97" spans="1:105" s="1" customFormat="1" ht="53.4" customHeight="1" outlineLevel="1" x14ac:dyDescent="0.3">
      <c r="A97" s="27" t="s">
        <v>144</v>
      </c>
      <c r="B97" s="37" t="s">
        <v>207</v>
      </c>
      <c r="C97" s="60" t="s">
        <v>208</v>
      </c>
      <c r="D97" s="36" t="s">
        <v>89</v>
      </c>
      <c r="E97" s="36">
        <v>2026</v>
      </c>
      <c r="F97" s="36">
        <f t="shared" si="38"/>
        <v>2026</v>
      </c>
      <c r="G97" s="36">
        <v>2026</v>
      </c>
      <c r="H97" s="61">
        <v>4.4349400000000001</v>
      </c>
      <c r="I97" s="56">
        <v>0</v>
      </c>
      <c r="J97" s="36" t="s">
        <v>89</v>
      </c>
      <c r="K97" s="61">
        <v>4.4349400000000001</v>
      </c>
      <c r="L97" s="61"/>
      <c r="M97" s="54"/>
      <c r="N97" s="36">
        <v>0</v>
      </c>
      <c r="O97" s="36">
        <v>0</v>
      </c>
      <c r="P97" s="36" t="s">
        <v>145</v>
      </c>
      <c r="Q97" s="61">
        <v>4.4880000000000004</v>
      </c>
      <c r="R97" s="36">
        <v>0</v>
      </c>
      <c r="S97" s="61">
        <v>8.164148875678011</v>
      </c>
      <c r="T97" s="61">
        <f t="shared" si="35"/>
        <v>4.4349400000000001</v>
      </c>
      <c r="U97" s="61">
        <f t="shared" si="57"/>
        <v>4.4349400000000001</v>
      </c>
      <c r="V97" s="36">
        <v>0</v>
      </c>
      <c r="W97" s="36">
        <v>0</v>
      </c>
      <c r="X97" s="36"/>
      <c r="Y97" s="56">
        <f t="shared" si="39"/>
        <v>0</v>
      </c>
      <c r="Z97" s="36">
        <v>0</v>
      </c>
      <c r="AA97" s="36">
        <v>0</v>
      </c>
      <c r="AB97" s="56">
        <v>0</v>
      </c>
      <c r="AC97" s="36">
        <v>0</v>
      </c>
      <c r="AD97" s="36">
        <f t="shared" si="40"/>
        <v>0</v>
      </c>
      <c r="AE97" s="36">
        <v>0</v>
      </c>
      <c r="AF97" s="36">
        <v>0</v>
      </c>
      <c r="AG97" s="61"/>
      <c r="AH97" s="36">
        <v>0</v>
      </c>
      <c r="AI97" s="62">
        <f t="shared" si="41"/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62">
        <f t="shared" si="42"/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62">
        <f t="shared" si="43"/>
        <v>0</v>
      </c>
      <c r="BD97" s="36">
        <v>0</v>
      </c>
      <c r="BE97" s="36">
        <v>0</v>
      </c>
      <c r="BF97" s="36">
        <v>0</v>
      </c>
      <c r="BG97" s="36">
        <v>0</v>
      </c>
      <c r="BH97" s="36">
        <v>0</v>
      </c>
      <c r="BI97" s="36">
        <v>0</v>
      </c>
      <c r="BJ97" s="36">
        <v>0</v>
      </c>
      <c r="BK97" s="36">
        <v>0</v>
      </c>
      <c r="BL97" s="36">
        <v>0</v>
      </c>
      <c r="BM97" s="62">
        <f t="shared" si="44"/>
        <v>0</v>
      </c>
      <c r="BN97" s="36">
        <v>0</v>
      </c>
      <c r="BO97" s="36">
        <v>0</v>
      </c>
      <c r="BP97" s="36">
        <v>0</v>
      </c>
      <c r="BQ97" s="36">
        <v>0</v>
      </c>
      <c r="BR97" s="36"/>
      <c r="BS97" s="36"/>
      <c r="BT97" s="36"/>
      <c r="BU97" s="36"/>
      <c r="BV97" s="36"/>
      <c r="BW97" s="62">
        <f t="shared" si="45"/>
        <v>0</v>
      </c>
      <c r="BX97" s="62">
        <v>0</v>
      </c>
      <c r="BY97" s="62">
        <v>0</v>
      </c>
      <c r="BZ97" s="62">
        <v>0</v>
      </c>
      <c r="CA97" s="62">
        <v>0</v>
      </c>
      <c r="CB97" s="62"/>
      <c r="CC97" s="62"/>
      <c r="CD97" s="62"/>
      <c r="CE97" s="62"/>
      <c r="CF97" s="62"/>
      <c r="CG97" s="53">
        <f t="shared" si="46"/>
        <v>4.4349999999999996</v>
      </c>
      <c r="CH97" s="62">
        <v>0</v>
      </c>
      <c r="CI97" s="62">
        <v>0</v>
      </c>
      <c r="CJ97" s="53">
        <v>4.4349999999999996</v>
      </c>
      <c r="CK97" s="62">
        <v>0</v>
      </c>
      <c r="CL97" s="62"/>
      <c r="CM97" s="62"/>
      <c r="CN97" s="62"/>
      <c r="CO97" s="62"/>
      <c r="CP97" s="62"/>
      <c r="CQ97" s="53">
        <f t="shared" si="47"/>
        <v>4.4349999999999996</v>
      </c>
      <c r="CR97" s="62">
        <f t="shared" si="48"/>
        <v>0</v>
      </c>
      <c r="CS97" s="62">
        <f t="shared" si="49"/>
        <v>0</v>
      </c>
      <c r="CT97" s="53">
        <f t="shared" si="50"/>
        <v>4.4349999999999996</v>
      </c>
      <c r="CU97" s="62">
        <f t="shared" si="51"/>
        <v>0</v>
      </c>
      <c r="CV97" s="53">
        <f t="shared" si="52"/>
        <v>4.4349999999999996</v>
      </c>
      <c r="CW97" s="36">
        <f t="shared" si="53"/>
        <v>0</v>
      </c>
      <c r="CX97" s="36">
        <f t="shared" si="54"/>
        <v>0</v>
      </c>
      <c r="CY97" s="53">
        <f t="shared" si="55"/>
        <v>4.4349999999999996</v>
      </c>
      <c r="CZ97" s="36">
        <f t="shared" si="56"/>
        <v>0</v>
      </c>
      <c r="DA97" s="57"/>
    </row>
    <row r="98" spans="1:105" s="1" customFormat="1" ht="52.95" customHeight="1" outlineLevel="1" x14ac:dyDescent="0.3">
      <c r="A98" s="27" t="s">
        <v>144</v>
      </c>
      <c r="B98" s="37" t="s">
        <v>209</v>
      </c>
      <c r="C98" s="60" t="s">
        <v>210</v>
      </c>
      <c r="D98" s="63" t="s">
        <v>89</v>
      </c>
      <c r="E98" s="36">
        <v>2026</v>
      </c>
      <c r="F98" s="36">
        <f t="shared" si="38"/>
        <v>2026</v>
      </c>
      <c r="G98" s="36">
        <v>2026</v>
      </c>
      <c r="H98" s="61">
        <v>10.399171000000001</v>
      </c>
      <c r="I98" s="36">
        <v>0</v>
      </c>
      <c r="J98" s="36" t="s">
        <v>89</v>
      </c>
      <c r="K98" s="61">
        <v>10.399171000000001</v>
      </c>
      <c r="L98" s="36"/>
      <c r="M98" s="54"/>
      <c r="N98" s="36">
        <v>0</v>
      </c>
      <c r="O98" s="36">
        <v>0</v>
      </c>
      <c r="P98" s="36" t="s">
        <v>145</v>
      </c>
      <c r="Q98" s="61">
        <v>10.52399</v>
      </c>
      <c r="R98" s="36">
        <v>0</v>
      </c>
      <c r="S98" s="61">
        <v>20.270424806869109</v>
      </c>
      <c r="T98" s="61">
        <f t="shared" si="35"/>
        <v>10.399171000000001</v>
      </c>
      <c r="U98" s="61">
        <f t="shared" si="57"/>
        <v>10.399171000000001</v>
      </c>
      <c r="V98" s="36">
        <v>0</v>
      </c>
      <c r="W98" s="36">
        <v>0</v>
      </c>
      <c r="X98" s="36"/>
      <c r="Y98" s="56">
        <f t="shared" si="39"/>
        <v>0</v>
      </c>
      <c r="Z98" s="36">
        <v>0</v>
      </c>
      <c r="AA98" s="36">
        <v>0</v>
      </c>
      <c r="AB98" s="56">
        <v>0</v>
      </c>
      <c r="AC98" s="36">
        <v>0</v>
      </c>
      <c r="AD98" s="36">
        <f t="shared" si="40"/>
        <v>0</v>
      </c>
      <c r="AE98" s="36">
        <v>0</v>
      </c>
      <c r="AF98" s="36">
        <v>0</v>
      </c>
      <c r="AG98" s="61"/>
      <c r="AH98" s="36">
        <v>0</v>
      </c>
      <c r="AI98" s="62">
        <f t="shared" si="41"/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62">
        <f t="shared" si="42"/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62">
        <f t="shared" si="43"/>
        <v>0</v>
      </c>
      <c r="BD98" s="36">
        <v>0</v>
      </c>
      <c r="BE98" s="36">
        <v>0</v>
      </c>
      <c r="BF98" s="36">
        <v>0</v>
      </c>
      <c r="BG98" s="36">
        <v>0</v>
      </c>
      <c r="BH98" s="36">
        <v>0</v>
      </c>
      <c r="BI98" s="36">
        <v>0</v>
      </c>
      <c r="BJ98" s="36">
        <v>0</v>
      </c>
      <c r="BK98" s="36">
        <v>0</v>
      </c>
      <c r="BL98" s="36">
        <v>0</v>
      </c>
      <c r="BM98" s="62">
        <f t="shared" si="44"/>
        <v>0</v>
      </c>
      <c r="BN98" s="36">
        <v>0</v>
      </c>
      <c r="BO98" s="36">
        <v>0</v>
      </c>
      <c r="BP98" s="36">
        <v>0</v>
      </c>
      <c r="BQ98" s="36">
        <v>0</v>
      </c>
      <c r="BR98" s="36"/>
      <c r="BS98" s="36"/>
      <c r="BT98" s="36"/>
      <c r="BU98" s="36"/>
      <c r="BV98" s="36"/>
      <c r="BW98" s="62">
        <f t="shared" si="45"/>
        <v>0</v>
      </c>
      <c r="BX98" s="62">
        <v>0</v>
      </c>
      <c r="BY98" s="62">
        <v>0</v>
      </c>
      <c r="BZ98" s="62">
        <v>0</v>
      </c>
      <c r="CA98" s="62">
        <v>0</v>
      </c>
      <c r="CB98" s="62"/>
      <c r="CC98" s="62"/>
      <c r="CD98" s="62"/>
      <c r="CE98" s="62"/>
      <c r="CF98" s="62"/>
      <c r="CG98" s="53">
        <f t="shared" si="46"/>
        <v>10.398999999999999</v>
      </c>
      <c r="CH98" s="62">
        <v>0</v>
      </c>
      <c r="CI98" s="62">
        <v>0</v>
      </c>
      <c r="CJ98" s="53">
        <v>10.398999999999999</v>
      </c>
      <c r="CK98" s="62">
        <v>0</v>
      </c>
      <c r="CL98" s="62"/>
      <c r="CM98" s="62"/>
      <c r="CN98" s="62"/>
      <c r="CO98" s="62"/>
      <c r="CP98" s="62"/>
      <c r="CQ98" s="53">
        <f t="shared" si="47"/>
        <v>10.398999999999999</v>
      </c>
      <c r="CR98" s="62">
        <f t="shared" si="48"/>
        <v>0</v>
      </c>
      <c r="CS98" s="62">
        <f t="shared" si="49"/>
        <v>0</v>
      </c>
      <c r="CT98" s="53">
        <f t="shared" si="50"/>
        <v>10.398999999999999</v>
      </c>
      <c r="CU98" s="62">
        <f t="shared" si="51"/>
        <v>0</v>
      </c>
      <c r="CV98" s="53">
        <f t="shared" si="52"/>
        <v>10.398999999999999</v>
      </c>
      <c r="CW98" s="36">
        <f t="shared" si="53"/>
        <v>0</v>
      </c>
      <c r="CX98" s="36">
        <f t="shared" si="54"/>
        <v>0</v>
      </c>
      <c r="CY98" s="53">
        <f t="shared" si="55"/>
        <v>10.398999999999999</v>
      </c>
      <c r="CZ98" s="36">
        <f t="shared" si="56"/>
        <v>0</v>
      </c>
      <c r="DA98" s="57"/>
    </row>
    <row r="99" spans="1:105" ht="51.6" customHeight="1" outlineLevel="1" x14ac:dyDescent="0.3">
      <c r="A99" s="27" t="s">
        <v>144</v>
      </c>
      <c r="B99" s="37" t="s">
        <v>211</v>
      </c>
      <c r="C99" s="60" t="s">
        <v>212</v>
      </c>
      <c r="D99" s="36" t="s">
        <v>89</v>
      </c>
      <c r="E99" s="36">
        <v>2026</v>
      </c>
      <c r="F99" s="36">
        <f t="shared" si="38"/>
        <v>2026</v>
      </c>
      <c r="G99" s="36">
        <v>2026</v>
      </c>
      <c r="H99" s="61">
        <v>2.5997919999999999</v>
      </c>
      <c r="I99" s="30">
        <v>0</v>
      </c>
      <c r="J99" s="36" t="s">
        <v>89</v>
      </c>
      <c r="K99" s="34">
        <v>2.5997919999999999</v>
      </c>
      <c r="L99" s="34"/>
      <c r="M99" s="54"/>
      <c r="N99" s="36">
        <v>0</v>
      </c>
      <c r="O99" s="56">
        <v>0</v>
      </c>
      <c r="P99" s="36" t="s">
        <v>145</v>
      </c>
      <c r="Q99" s="61">
        <v>2.6309999999999998</v>
      </c>
      <c r="R99" s="36">
        <v>0</v>
      </c>
      <c r="S99" s="61">
        <v>4.7705652434146852</v>
      </c>
      <c r="T99" s="61">
        <f t="shared" si="35"/>
        <v>2.5997919999999999</v>
      </c>
      <c r="U99" s="61">
        <f t="shared" si="57"/>
        <v>2.5997919999999999</v>
      </c>
      <c r="V99" s="36">
        <v>0</v>
      </c>
      <c r="W99" s="36">
        <v>0</v>
      </c>
      <c r="X99" s="61"/>
      <c r="Y99" s="56">
        <f t="shared" si="39"/>
        <v>0</v>
      </c>
      <c r="Z99" s="36">
        <v>0</v>
      </c>
      <c r="AA99" s="36">
        <v>0</v>
      </c>
      <c r="AB99" s="56">
        <v>0</v>
      </c>
      <c r="AC99" s="36">
        <v>0</v>
      </c>
      <c r="AD99" s="36">
        <f t="shared" si="40"/>
        <v>0</v>
      </c>
      <c r="AE99" s="36">
        <v>0</v>
      </c>
      <c r="AF99" s="36">
        <v>0</v>
      </c>
      <c r="AG99" s="61"/>
      <c r="AH99" s="36">
        <v>0</v>
      </c>
      <c r="AI99" s="62">
        <f t="shared" si="41"/>
        <v>0</v>
      </c>
      <c r="AJ99" s="36">
        <v>0</v>
      </c>
      <c r="AK99" s="36">
        <v>0</v>
      </c>
      <c r="AL99" s="36">
        <v>0</v>
      </c>
      <c r="AM99" s="36">
        <v>0</v>
      </c>
      <c r="AN99" s="56">
        <f>AQ99</f>
        <v>0</v>
      </c>
      <c r="AO99" s="36">
        <v>0</v>
      </c>
      <c r="AP99" s="36">
        <v>0</v>
      </c>
      <c r="AQ99" s="56">
        <v>0</v>
      </c>
      <c r="AR99" s="29">
        <v>0</v>
      </c>
      <c r="AS99" s="62">
        <f t="shared" si="42"/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62">
        <f t="shared" si="43"/>
        <v>0</v>
      </c>
      <c r="BD99" s="36">
        <v>0</v>
      </c>
      <c r="BE99" s="36">
        <v>0</v>
      </c>
      <c r="BF99" s="29">
        <v>0</v>
      </c>
      <c r="BG99" s="36">
        <v>0</v>
      </c>
      <c r="BH99" s="36">
        <v>0</v>
      </c>
      <c r="BI99" s="36">
        <v>0</v>
      </c>
      <c r="BJ99" s="36">
        <v>0</v>
      </c>
      <c r="BK99" s="36">
        <v>0</v>
      </c>
      <c r="BL99" s="36">
        <v>0</v>
      </c>
      <c r="BM99" s="62">
        <f t="shared" si="44"/>
        <v>0</v>
      </c>
      <c r="BN99" s="36">
        <v>0</v>
      </c>
      <c r="BO99" s="36">
        <v>0</v>
      </c>
      <c r="BP99" s="36">
        <v>0</v>
      </c>
      <c r="BQ99" s="36">
        <v>0</v>
      </c>
      <c r="BR99" s="29"/>
      <c r="BS99" s="29"/>
      <c r="BT99" s="29"/>
      <c r="BU99" s="29"/>
      <c r="BV99" s="29"/>
      <c r="BW99" s="62">
        <f t="shared" si="45"/>
        <v>0</v>
      </c>
      <c r="BX99" s="62">
        <v>0</v>
      </c>
      <c r="BY99" s="62">
        <v>0</v>
      </c>
      <c r="BZ99" s="62">
        <v>0</v>
      </c>
      <c r="CA99" s="62">
        <v>0</v>
      </c>
      <c r="CB99" s="31"/>
      <c r="CC99" s="31"/>
      <c r="CD99" s="31"/>
      <c r="CE99" s="31"/>
      <c r="CF99" s="31"/>
      <c r="CG99" s="53">
        <f t="shared" si="46"/>
        <v>2.6</v>
      </c>
      <c r="CH99" s="62">
        <v>0</v>
      </c>
      <c r="CI99" s="62">
        <v>0</v>
      </c>
      <c r="CJ99" s="53">
        <v>2.6</v>
      </c>
      <c r="CK99" s="62">
        <v>0</v>
      </c>
      <c r="CL99" s="31"/>
      <c r="CM99" s="31"/>
      <c r="CN99" s="31"/>
      <c r="CO99" s="31"/>
      <c r="CP99" s="31"/>
      <c r="CQ99" s="53">
        <f t="shared" si="47"/>
        <v>2.6</v>
      </c>
      <c r="CR99" s="62">
        <f t="shared" si="48"/>
        <v>0</v>
      </c>
      <c r="CS99" s="62">
        <f t="shared" si="49"/>
        <v>0</v>
      </c>
      <c r="CT99" s="53">
        <f t="shared" si="50"/>
        <v>2.6</v>
      </c>
      <c r="CU99" s="62">
        <f t="shared" si="51"/>
        <v>0</v>
      </c>
      <c r="CV99" s="33">
        <f t="shared" si="52"/>
        <v>2.6</v>
      </c>
      <c r="CW99" s="29">
        <f t="shared" si="53"/>
        <v>0</v>
      </c>
      <c r="CX99" s="29">
        <f t="shared" si="54"/>
        <v>0</v>
      </c>
      <c r="CY99" s="33">
        <f t="shared" si="55"/>
        <v>2.6</v>
      </c>
      <c r="CZ99" s="29">
        <f t="shared" si="56"/>
        <v>0</v>
      </c>
      <c r="DA99" s="32"/>
    </row>
    <row r="100" spans="1:105" ht="51.6" customHeight="1" outlineLevel="1" x14ac:dyDescent="0.3">
      <c r="A100" s="27" t="s">
        <v>144</v>
      </c>
      <c r="B100" s="37" t="s">
        <v>213</v>
      </c>
      <c r="C100" s="60" t="s">
        <v>214</v>
      </c>
      <c r="D100" s="36" t="s">
        <v>89</v>
      </c>
      <c r="E100" s="36">
        <v>2026</v>
      </c>
      <c r="F100" s="36">
        <f t="shared" si="38"/>
        <v>2026</v>
      </c>
      <c r="G100" s="36">
        <v>2026</v>
      </c>
      <c r="H100" s="61">
        <v>3.2115079999999998</v>
      </c>
      <c r="I100" s="30">
        <v>0</v>
      </c>
      <c r="J100" s="36" t="s">
        <v>89</v>
      </c>
      <c r="K100" s="34">
        <v>3.2115079999999998</v>
      </c>
      <c r="L100" s="34"/>
      <c r="M100" s="54"/>
      <c r="N100" s="36">
        <v>0</v>
      </c>
      <c r="O100" s="56">
        <v>0</v>
      </c>
      <c r="P100" s="36" t="s">
        <v>145</v>
      </c>
      <c r="Q100" s="61">
        <v>3.2499600000000002</v>
      </c>
      <c r="R100" s="36">
        <v>0</v>
      </c>
      <c r="S100" s="61">
        <v>5.8423446075825201</v>
      </c>
      <c r="T100" s="61">
        <f t="shared" si="35"/>
        <v>3.2115079999999998</v>
      </c>
      <c r="U100" s="61">
        <f t="shared" si="57"/>
        <v>3.2115079999999998</v>
      </c>
      <c r="V100" s="36">
        <v>0</v>
      </c>
      <c r="W100" s="36">
        <v>0</v>
      </c>
      <c r="X100" s="61"/>
      <c r="Y100" s="56">
        <f>AB100</f>
        <v>0</v>
      </c>
      <c r="Z100" s="36">
        <v>0</v>
      </c>
      <c r="AA100" s="36">
        <v>0</v>
      </c>
      <c r="AB100" s="56">
        <v>0</v>
      </c>
      <c r="AC100" s="36">
        <v>0</v>
      </c>
      <c r="AD100" s="36">
        <f t="shared" si="40"/>
        <v>0</v>
      </c>
      <c r="AE100" s="36">
        <v>0</v>
      </c>
      <c r="AF100" s="36">
        <v>0</v>
      </c>
      <c r="AG100" s="61"/>
      <c r="AH100" s="36">
        <v>0</v>
      </c>
      <c r="AI100" s="62">
        <f t="shared" si="41"/>
        <v>0</v>
      </c>
      <c r="AJ100" s="36">
        <v>0</v>
      </c>
      <c r="AK100" s="36">
        <v>0</v>
      </c>
      <c r="AL100" s="36">
        <v>0</v>
      </c>
      <c r="AM100" s="36">
        <v>0</v>
      </c>
      <c r="AN100" s="56">
        <f>AQ100</f>
        <v>0</v>
      </c>
      <c r="AO100" s="36">
        <v>0</v>
      </c>
      <c r="AP100" s="36">
        <v>0</v>
      </c>
      <c r="AQ100" s="56">
        <v>0</v>
      </c>
      <c r="AR100" s="29">
        <v>0</v>
      </c>
      <c r="AS100" s="62">
        <f t="shared" si="42"/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62">
        <f t="shared" si="43"/>
        <v>0</v>
      </c>
      <c r="BD100" s="36">
        <v>0</v>
      </c>
      <c r="BE100" s="36">
        <v>0</v>
      </c>
      <c r="BF100" s="29">
        <v>0</v>
      </c>
      <c r="BG100" s="36">
        <v>0</v>
      </c>
      <c r="BH100" s="36">
        <v>0</v>
      </c>
      <c r="BI100" s="36">
        <v>0</v>
      </c>
      <c r="BJ100" s="36">
        <v>0</v>
      </c>
      <c r="BK100" s="36">
        <v>0</v>
      </c>
      <c r="BL100" s="36">
        <v>0</v>
      </c>
      <c r="BM100" s="62">
        <f t="shared" si="44"/>
        <v>0</v>
      </c>
      <c r="BN100" s="36">
        <v>0</v>
      </c>
      <c r="BO100" s="36">
        <v>0</v>
      </c>
      <c r="BP100" s="36">
        <v>0</v>
      </c>
      <c r="BQ100" s="36">
        <v>0</v>
      </c>
      <c r="BR100" s="29"/>
      <c r="BS100" s="29"/>
      <c r="BT100" s="29"/>
      <c r="BU100" s="29"/>
      <c r="BV100" s="29"/>
      <c r="BW100" s="62">
        <f t="shared" si="45"/>
        <v>0</v>
      </c>
      <c r="BX100" s="62">
        <v>0</v>
      </c>
      <c r="BY100" s="62">
        <v>0</v>
      </c>
      <c r="BZ100" s="62">
        <v>0</v>
      </c>
      <c r="CA100" s="62">
        <v>0</v>
      </c>
      <c r="CB100" s="31"/>
      <c r="CC100" s="31"/>
      <c r="CD100" s="31"/>
      <c r="CE100" s="31"/>
      <c r="CF100" s="31"/>
      <c r="CG100" s="53">
        <f t="shared" si="46"/>
        <v>3.2120000000000002</v>
      </c>
      <c r="CH100" s="62">
        <v>0</v>
      </c>
      <c r="CI100" s="62">
        <v>0</v>
      </c>
      <c r="CJ100" s="53">
        <v>3.2120000000000002</v>
      </c>
      <c r="CK100" s="62">
        <v>0</v>
      </c>
      <c r="CL100" s="31"/>
      <c r="CM100" s="31"/>
      <c r="CN100" s="31"/>
      <c r="CO100" s="31"/>
      <c r="CP100" s="31"/>
      <c r="CQ100" s="53">
        <f t="shared" si="47"/>
        <v>3.2120000000000002</v>
      </c>
      <c r="CR100" s="62">
        <f t="shared" si="48"/>
        <v>0</v>
      </c>
      <c r="CS100" s="62">
        <f t="shared" si="49"/>
        <v>0</v>
      </c>
      <c r="CT100" s="53">
        <f t="shared" si="50"/>
        <v>3.2120000000000002</v>
      </c>
      <c r="CU100" s="62">
        <f t="shared" si="51"/>
        <v>0</v>
      </c>
      <c r="CV100" s="33">
        <f t="shared" si="52"/>
        <v>3.2120000000000002</v>
      </c>
      <c r="CW100" s="29">
        <f t="shared" si="53"/>
        <v>0</v>
      </c>
      <c r="CX100" s="29">
        <f t="shared" si="54"/>
        <v>0</v>
      </c>
      <c r="CY100" s="33">
        <f t="shared" si="55"/>
        <v>3.2120000000000002</v>
      </c>
      <c r="CZ100" s="29">
        <f t="shared" si="56"/>
        <v>0</v>
      </c>
      <c r="DA100" s="32"/>
    </row>
    <row r="101" spans="1:105" ht="37.200000000000003" hidden="1" customHeight="1" x14ac:dyDescent="0.3">
      <c r="A101" s="45" t="s">
        <v>146</v>
      </c>
      <c r="B101" s="46" t="s">
        <v>147</v>
      </c>
      <c r="C101" s="47" t="s">
        <v>88</v>
      </c>
      <c r="D101" s="47"/>
      <c r="E101" s="47"/>
      <c r="F101" s="47"/>
      <c r="G101" s="47"/>
      <c r="H101" s="47">
        <f>SUM(H102:H104)</f>
        <v>0</v>
      </c>
      <c r="I101" s="47">
        <f t="shared" ref="I101:CX101" si="58">SUM(I102:I104)</f>
        <v>0</v>
      </c>
      <c r="J101" s="47" t="s">
        <v>89</v>
      </c>
      <c r="K101" s="47">
        <f t="shared" si="58"/>
        <v>0</v>
      </c>
      <c r="L101" s="47">
        <f t="shared" si="58"/>
        <v>0</v>
      </c>
      <c r="M101" s="47" t="s">
        <v>89</v>
      </c>
      <c r="N101" s="47">
        <f t="shared" si="58"/>
        <v>0</v>
      </c>
      <c r="O101" s="47">
        <f t="shared" si="58"/>
        <v>0</v>
      </c>
      <c r="P101" s="47">
        <f t="shared" si="58"/>
        <v>0</v>
      </c>
      <c r="Q101" s="47">
        <f t="shared" si="58"/>
        <v>0</v>
      </c>
      <c r="R101" s="47">
        <f t="shared" si="58"/>
        <v>0</v>
      </c>
      <c r="S101" s="47">
        <f t="shared" si="58"/>
        <v>0</v>
      </c>
      <c r="T101" s="47">
        <f t="shared" si="58"/>
        <v>0</v>
      </c>
      <c r="U101" s="47">
        <f t="shared" si="58"/>
        <v>0</v>
      </c>
      <c r="V101" s="47">
        <f t="shared" si="58"/>
        <v>0</v>
      </c>
      <c r="W101" s="47">
        <f t="shared" si="58"/>
        <v>0</v>
      </c>
      <c r="X101" s="47">
        <f t="shared" si="58"/>
        <v>0</v>
      </c>
      <c r="Y101" s="47">
        <f t="shared" si="58"/>
        <v>0</v>
      </c>
      <c r="Z101" s="47">
        <f t="shared" si="58"/>
        <v>0</v>
      </c>
      <c r="AA101" s="47">
        <f t="shared" si="58"/>
        <v>0</v>
      </c>
      <c r="AB101" s="47">
        <f t="shared" si="58"/>
        <v>0</v>
      </c>
      <c r="AC101" s="47">
        <f t="shared" si="58"/>
        <v>0</v>
      </c>
      <c r="AD101" s="47">
        <f t="shared" si="58"/>
        <v>0</v>
      </c>
      <c r="AE101" s="47">
        <f t="shared" si="58"/>
        <v>0</v>
      </c>
      <c r="AF101" s="47">
        <f t="shared" si="58"/>
        <v>0</v>
      </c>
      <c r="AG101" s="47">
        <f t="shared" si="58"/>
        <v>0</v>
      </c>
      <c r="AH101" s="47">
        <f t="shared" si="58"/>
        <v>0</v>
      </c>
      <c r="AI101" s="47">
        <f t="shared" si="58"/>
        <v>0</v>
      </c>
      <c r="AJ101" s="47">
        <f t="shared" si="58"/>
        <v>0</v>
      </c>
      <c r="AK101" s="47">
        <f t="shared" si="58"/>
        <v>0</v>
      </c>
      <c r="AL101" s="47">
        <f t="shared" si="58"/>
        <v>0</v>
      </c>
      <c r="AM101" s="47">
        <f t="shared" si="58"/>
        <v>0</v>
      </c>
      <c r="AN101" s="47">
        <f t="shared" si="58"/>
        <v>0</v>
      </c>
      <c r="AO101" s="47">
        <f t="shared" si="58"/>
        <v>0</v>
      </c>
      <c r="AP101" s="47">
        <f t="shared" si="58"/>
        <v>0</v>
      </c>
      <c r="AQ101" s="47">
        <f t="shared" si="58"/>
        <v>0</v>
      </c>
      <c r="AR101" s="47">
        <f t="shared" si="58"/>
        <v>0</v>
      </c>
      <c r="AS101" s="47">
        <f t="shared" si="58"/>
        <v>0</v>
      </c>
      <c r="AT101" s="47">
        <f t="shared" si="58"/>
        <v>0</v>
      </c>
      <c r="AU101" s="47">
        <f t="shared" si="58"/>
        <v>0</v>
      </c>
      <c r="AV101" s="47">
        <f t="shared" si="58"/>
        <v>0</v>
      </c>
      <c r="AW101" s="47">
        <f t="shared" si="58"/>
        <v>0</v>
      </c>
      <c r="AX101" s="47">
        <f t="shared" si="58"/>
        <v>0</v>
      </c>
      <c r="AY101" s="47">
        <f t="shared" si="58"/>
        <v>0</v>
      </c>
      <c r="AZ101" s="47">
        <f t="shared" si="58"/>
        <v>0</v>
      </c>
      <c r="BA101" s="47">
        <f t="shared" si="58"/>
        <v>0</v>
      </c>
      <c r="BB101" s="47">
        <f t="shared" si="58"/>
        <v>0</v>
      </c>
      <c r="BC101" s="47">
        <f t="shared" si="58"/>
        <v>0</v>
      </c>
      <c r="BD101" s="47">
        <f t="shared" si="58"/>
        <v>0</v>
      </c>
      <c r="BE101" s="47">
        <f t="shared" si="58"/>
        <v>0</v>
      </c>
      <c r="BF101" s="47">
        <f t="shared" si="58"/>
        <v>0</v>
      </c>
      <c r="BG101" s="47">
        <f t="shared" si="58"/>
        <v>0</v>
      </c>
      <c r="BH101" s="47">
        <f t="shared" si="58"/>
        <v>0</v>
      </c>
      <c r="BI101" s="47">
        <f t="shared" si="58"/>
        <v>0</v>
      </c>
      <c r="BJ101" s="47">
        <f t="shared" si="58"/>
        <v>0</v>
      </c>
      <c r="BK101" s="47">
        <f t="shared" si="58"/>
        <v>0</v>
      </c>
      <c r="BL101" s="47">
        <f t="shared" si="58"/>
        <v>0</v>
      </c>
      <c r="BM101" s="47">
        <f t="shared" si="58"/>
        <v>0</v>
      </c>
      <c r="BN101" s="47">
        <f t="shared" si="58"/>
        <v>0</v>
      </c>
      <c r="BO101" s="47">
        <f t="shared" si="58"/>
        <v>0</v>
      </c>
      <c r="BP101" s="47">
        <f t="shared" si="58"/>
        <v>0</v>
      </c>
      <c r="BQ101" s="47">
        <f t="shared" si="58"/>
        <v>0</v>
      </c>
      <c r="BR101" s="47">
        <f t="shared" si="58"/>
        <v>0</v>
      </c>
      <c r="BS101" s="47">
        <f t="shared" si="58"/>
        <v>0</v>
      </c>
      <c r="BT101" s="47">
        <f t="shared" si="58"/>
        <v>0</v>
      </c>
      <c r="BU101" s="47">
        <f t="shared" si="58"/>
        <v>0</v>
      </c>
      <c r="BV101" s="47">
        <f t="shared" si="58"/>
        <v>0</v>
      </c>
      <c r="BW101" s="47">
        <f t="shared" si="58"/>
        <v>0</v>
      </c>
      <c r="BX101" s="47">
        <f t="shared" si="58"/>
        <v>0</v>
      </c>
      <c r="BY101" s="47">
        <f t="shared" si="58"/>
        <v>0</v>
      </c>
      <c r="BZ101" s="47">
        <f t="shared" si="58"/>
        <v>0</v>
      </c>
      <c r="CA101" s="47">
        <f t="shared" si="58"/>
        <v>0</v>
      </c>
      <c r="CB101" s="47">
        <f t="shared" si="58"/>
        <v>0</v>
      </c>
      <c r="CC101" s="47">
        <f t="shared" si="58"/>
        <v>0</v>
      </c>
      <c r="CD101" s="47">
        <f t="shared" si="58"/>
        <v>0</v>
      </c>
      <c r="CE101" s="47">
        <f t="shared" si="58"/>
        <v>0</v>
      </c>
      <c r="CF101" s="47">
        <f t="shared" si="58"/>
        <v>0</v>
      </c>
      <c r="CG101" s="47">
        <f t="shared" ref="CG101:CP101" si="59">SUM(CG102:CG104)</f>
        <v>0</v>
      </c>
      <c r="CH101" s="47">
        <f t="shared" si="59"/>
        <v>0</v>
      </c>
      <c r="CI101" s="47">
        <f t="shared" si="59"/>
        <v>0</v>
      </c>
      <c r="CJ101" s="47">
        <f t="shared" si="59"/>
        <v>0</v>
      </c>
      <c r="CK101" s="47">
        <f t="shared" si="59"/>
        <v>0</v>
      </c>
      <c r="CL101" s="47">
        <f t="shared" si="59"/>
        <v>0</v>
      </c>
      <c r="CM101" s="47">
        <f t="shared" si="59"/>
        <v>0</v>
      </c>
      <c r="CN101" s="47">
        <f t="shared" si="59"/>
        <v>0</v>
      </c>
      <c r="CO101" s="47">
        <f t="shared" si="59"/>
        <v>0</v>
      </c>
      <c r="CP101" s="47">
        <f t="shared" si="59"/>
        <v>0</v>
      </c>
      <c r="CQ101" s="47">
        <f t="shared" si="58"/>
        <v>0</v>
      </c>
      <c r="CR101" s="47">
        <f t="shared" si="58"/>
        <v>0</v>
      </c>
      <c r="CS101" s="47">
        <f t="shared" si="58"/>
        <v>0</v>
      </c>
      <c r="CT101" s="47">
        <f t="shared" si="58"/>
        <v>0</v>
      </c>
      <c r="CU101" s="47">
        <f t="shared" si="58"/>
        <v>0</v>
      </c>
      <c r="CV101" s="47">
        <f t="shared" si="58"/>
        <v>0</v>
      </c>
      <c r="CW101" s="47">
        <f t="shared" si="58"/>
        <v>0</v>
      </c>
      <c r="CX101" s="47">
        <f t="shared" si="58"/>
        <v>0</v>
      </c>
      <c r="CY101" s="47">
        <f>SUM(CY102:CY104)</f>
        <v>0</v>
      </c>
      <c r="CZ101" s="47">
        <f>SUM(CZ102:CZ104)</f>
        <v>0</v>
      </c>
      <c r="DA101" s="51"/>
    </row>
    <row r="102" spans="1:105" hidden="1" outlineLevel="1" x14ac:dyDescent="0.3">
      <c r="A102" s="27" t="s">
        <v>146</v>
      </c>
      <c r="B102" s="37" t="s">
        <v>113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36"/>
      <c r="N102" s="36"/>
      <c r="O102" s="36"/>
      <c r="P102" s="36"/>
      <c r="Q102" s="36"/>
      <c r="R102" s="36"/>
      <c r="S102" s="36"/>
      <c r="T102" s="36">
        <f>O102+V102</f>
        <v>0</v>
      </c>
      <c r="U102" s="36">
        <f>O102+X102</f>
        <v>0</v>
      </c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32"/>
    </row>
    <row r="103" spans="1:105" hidden="1" outlineLevel="1" x14ac:dyDescent="0.3">
      <c r="A103" s="27" t="s">
        <v>146</v>
      </c>
      <c r="B103" s="37" t="s">
        <v>113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36"/>
      <c r="N103" s="36"/>
      <c r="O103" s="36"/>
      <c r="P103" s="36"/>
      <c r="Q103" s="36"/>
      <c r="R103" s="36"/>
      <c r="S103" s="36"/>
      <c r="T103" s="36">
        <f>O103+V103</f>
        <v>0</v>
      </c>
      <c r="U103" s="36">
        <f>O103+X103</f>
        <v>0</v>
      </c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32"/>
    </row>
    <row r="104" spans="1:105" hidden="1" outlineLevel="1" x14ac:dyDescent="0.3">
      <c r="A104" s="27" t="s">
        <v>114</v>
      </c>
      <c r="B104" s="28" t="s">
        <v>114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36"/>
      <c r="N104" s="36"/>
      <c r="O104" s="36"/>
      <c r="P104" s="36"/>
      <c r="Q104" s="36"/>
      <c r="R104" s="36"/>
      <c r="S104" s="36"/>
      <c r="T104" s="36">
        <f>O104+V104</f>
        <v>0</v>
      </c>
      <c r="U104" s="36">
        <f>O104+X104</f>
        <v>0</v>
      </c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32"/>
    </row>
    <row r="105" spans="1:105" s="26" customFormat="1" ht="31.2" collapsed="1" x14ac:dyDescent="0.3">
      <c r="A105" s="38" t="s">
        <v>148</v>
      </c>
      <c r="B105" s="39" t="s">
        <v>149</v>
      </c>
      <c r="C105" s="40" t="s">
        <v>88</v>
      </c>
      <c r="D105" s="40"/>
      <c r="E105" s="40"/>
      <c r="F105" s="40"/>
      <c r="G105" s="40"/>
      <c r="H105" s="58">
        <f>H106+H110+H114+H118+H122+H129+H133+H137</f>
        <v>590.92079999999999</v>
      </c>
      <c r="I105" s="43">
        <f>I106+I110+I114+I118+I122+I129+I133+I137</f>
        <v>0</v>
      </c>
      <c r="J105" s="40" t="s">
        <v>89</v>
      </c>
      <c r="K105" s="40">
        <f>K106+K110+K114+K118+K122+K129+K133+K137</f>
        <v>550.43604300000004</v>
      </c>
      <c r="L105" s="43">
        <f>L106+L110+L114+L118+L122+L129+L133+L137</f>
        <v>0</v>
      </c>
      <c r="M105" s="40" t="s">
        <v>89</v>
      </c>
      <c r="N105" s="40">
        <f t="shared" ref="N105:BY105" si="60">N106+N110+N114+N118+N122+N129+N133+N137</f>
        <v>0</v>
      </c>
      <c r="O105" s="40">
        <f t="shared" si="60"/>
        <v>0</v>
      </c>
      <c r="P105" s="40">
        <f t="shared" si="60"/>
        <v>0</v>
      </c>
      <c r="Q105" s="58">
        <f t="shared" si="60"/>
        <v>601.42979000000003</v>
      </c>
      <c r="R105" s="42">
        <f t="shared" si="60"/>
        <v>1498.689576</v>
      </c>
      <c r="S105" s="42">
        <f t="shared" si="60"/>
        <v>1804.4053800000002</v>
      </c>
      <c r="T105" s="58">
        <f t="shared" si="60"/>
        <v>590.92079999999999</v>
      </c>
      <c r="U105" s="58">
        <f t="shared" si="60"/>
        <v>550.43604300000004</v>
      </c>
      <c r="V105" s="40">
        <f t="shared" si="60"/>
        <v>0</v>
      </c>
      <c r="W105" s="40">
        <f t="shared" si="60"/>
        <v>0</v>
      </c>
      <c r="X105" s="40">
        <f t="shared" si="60"/>
        <v>0</v>
      </c>
      <c r="Y105" s="40">
        <f t="shared" si="60"/>
        <v>0</v>
      </c>
      <c r="Z105" s="40">
        <f t="shared" si="60"/>
        <v>0</v>
      </c>
      <c r="AA105" s="40">
        <f t="shared" si="60"/>
        <v>0</v>
      </c>
      <c r="AB105" s="40">
        <f t="shared" si="60"/>
        <v>0</v>
      </c>
      <c r="AC105" s="40">
        <f t="shared" si="60"/>
        <v>0</v>
      </c>
      <c r="AD105" s="40">
        <f t="shared" si="60"/>
        <v>0</v>
      </c>
      <c r="AE105" s="40">
        <f t="shared" si="60"/>
        <v>0</v>
      </c>
      <c r="AF105" s="40">
        <f t="shared" si="60"/>
        <v>0</v>
      </c>
      <c r="AG105" s="58">
        <f t="shared" si="60"/>
        <v>0</v>
      </c>
      <c r="AH105" s="40">
        <f t="shared" si="60"/>
        <v>0</v>
      </c>
      <c r="AI105" s="58">
        <f t="shared" si="60"/>
        <v>5.6182699999999999</v>
      </c>
      <c r="AJ105" s="40">
        <f t="shared" si="60"/>
        <v>0</v>
      </c>
      <c r="AK105" s="64">
        <f t="shared" si="60"/>
        <v>0</v>
      </c>
      <c r="AL105" s="58">
        <f t="shared" si="60"/>
        <v>5.6182699999999999</v>
      </c>
      <c r="AM105" s="40">
        <f t="shared" si="60"/>
        <v>0</v>
      </c>
      <c r="AN105" s="58">
        <f t="shared" si="60"/>
        <v>36.210981359999998</v>
      </c>
      <c r="AO105" s="40">
        <f t="shared" si="60"/>
        <v>0</v>
      </c>
      <c r="AP105" s="40">
        <f t="shared" si="60"/>
        <v>0</v>
      </c>
      <c r="AQ105" s="58">
        <f t="shared" si="60"/>
        <v>36.210981359999998</v>
      </c>
      <c r="AR105" s="40">
        <f t="shared" si="60"/>
        <v>0</v>
      </c>
      <c r="AS105" s="58">
        <f t="shared" si="60"/>
        <v>111.54306</v>
      </c>
      <c r="AT105" s="40">
        <f t="shared" si="60"/>
        <v>0</v>
      </c>
      <c r="AU105" s="40">
        <f t="shared" si="60"/>
        <v>0</v>
      </c>
      <c r="AV105" s="58">
        <f t="shared" si="60"/>
        <v>111.54306</v>
      </c>
      <c r="AW105" s="40">
        <f t="shared" si="60"/>
        <v>0</v>
      </c>
      <c r="AX105" s="40">
        <f t="shared" si="60"/>
        <v>42.821223388</v>
      </c>
      <c r="AY105" s="40">
        <f t="shared" si="60"/>
        <v>0</v>
      </c>
      <c r="AZ105" s="40">
        <f t="shared" si="60"/>
        <v>0</v>
      </c>
      <c r="BA105" s="58">
        <f t="shared" si="60"/>
        <v>42.821223388</v>
      </c>
      <c r="BB105" s="40">
        <f t="shared" si="60"/>
        <v>0</v>
      </c>
      <c r="BC105" s="58">
        <f t="shared" si="60"/>
        <v>107.24193</v>
      </c>
      <c r="BD105" s="40">
        <f t="shared" si="60"/>
        <v>0</v>
      </c>
      <c r="BE105" s="40">
        <f t="shared" si="60"/>
        <v>0</v>
      </c>
      <c r="BF105" s="58">
        <f t="shared" si="60"/>
        <v>107.24193</v>
      </c>
      <c r="BG105" s="40">
        <f t="shared" si="60"/>
        <v>0</v>
      </c>
      <c r="BH105" s="40">
        <f t="shared" si="60"/>
        <v>102.96507999999999</v>
      </c>
      <c r="BI105" s="40">
        <f t="shared" si="60"/>
        <v>0</v>
      </c>
      <c r="BJ105" s="40">
        <f t="shared" si="60"/>
        <v>0</v>
      </c>
      <c r="BK105" s="58">
        <f t="shared" si="60"/>
        <v>102.96507999999999</v>
      </c>
      <c r="BL105" s="40">
        <f t="shared" si="60"/>
        <v>0</v>
      </c>
      <c r="BM105" s="58">
        <f t="shared" si="60"/>
        <v>123.93836</v>
      </c>
      <c r="BN105" s="40">
        <f t="shared" si="60"/>
        <v>0</v>
      </c>
      <c r="BO105" s="40">
        <f t="shared" si="60"/>
        <v>0</v>
      </c>
      <c r="BP105" s="58">
        <f t="shared" si="60"/>
        <v>123.93836</v>
      </c>
      <c r="BQ105" s="40">
        <f t="shared" si="60"/>
        <v>0</v>
      </c>
      <c r="BR105" s="40">
        <f t="shared" si="60"/>
        <v>0</v>
      </c>
      <c r="BS105" s="40">
        <f t="shared" si="60"/>
        <v>0</v>
      </c>
      <c r="BT105" s="40">
        <f t="shared" si="60"/>
        <v>0</v>
      </c>
      <c r="BU105" s="40">
        <f t="shared" si="60"/>
        <v>0</v>
      </c>
      <c r="BV105" s="40">
        <f t="shared" si="60"/>
        <v>0</v>
      </c>
      <c r="BW105" s="58">
        <f t="shared" si="60"/>
        <v>129.25301999999999</v>
      </c>
      <c r="BX105" s="40">
        <f t="shared" si="60"/>
        <v>0</v>
      </c>
      <c r="BY105" s="40">
        <f t="shared" si="60"/>
        <v>0</v>
      </c>
      <c r="BZ105" s="58">
        <f t="shared" ref="BZ105:CZ105" si="61">BZ106+BZ110+BZ114+BZ118+BZ122+BZ129+BZ133+BZ137</f>
        <v>129.25301999999999</v>
      </c>
      <c r="CA105" s="40">
        <f t="shared" si="61"/>
        <v>0</v>
      </c>
      <c r="CB105" s="40">
        <f t="shared" si="61"/>
        <v>0</v>
      </c>
      <c r="CC105" s="40">
        <f t="shared" si="61"/>
        <v>0</v>
      </c>
      <c r="CD105" s="40">
        <f t="shared" si="61"/>
        <v>0</v>
      </c>
      <c r="CE105" s="40">
        <f t="shared" si="61"/>
        <v>0</v>
      </c>
      <c r="CF105" s="40">
        <f t="shared" si="61"/>
        <v>0</v>
      </c>
      <c r="CG105" s="58">
        <f t="shared" si="61"/>
        <v>81.254999999999995</v>
      </c>
      <c r="CH105" s="40">
        <f t="shared" si="61"/>
        <v>0</v>
      </c>
      <c r="CI105" s="40">
        <f t="shared" si="61"/>
        <v>0</v>
      </c>
      <c r="CJ105" s="58">
        <f t="shared" ref="CJ105:CP105" si="62">CJ106+CJ110+CJ114+CJ118+CJ122+CJ129+CJ133+CJ137</f>
        <v>81.254999999999995</v>
      </c>
      <c r="CK105" s="40">
        <f t="shared" si="62"/>
        <v>0</v>
      </c>
      <c r="CL105" s="40">
        <f t="shared" si="62"/>
        <v>0</v>
      </c>
      <c r="CM105" s="40">
        <f t="shared" si="62"/>
        <v>0</v>
      </c>
      <c r="CN105" s="40">
        <f t="shared" si="62"/>
        <v>0</v>
      </c>
      <c r="CO105" s="40">
        <f t="shared" si="62"/>
        <v>0</v>
      </c>
      <c r="CP105" s="40">
        <f t="shared" si="62"/>
        <v>0</v>
      </c>
      <c r="CQ105" s="58">
        <f t="shared" si="61"/>
        <v>558.84963999999991</v>
      </c>
      <c r="CR105" s="40">
        <f t="shared" si="61"/>
        <v>0</v>
      </c>
      <c r="CS105" s="40">
        <f t="shared" si="61"/>
        <v>0</v>
      </c>
      <c r="CT105" s="58">
        <f t="shared" si="61"/>
        <v>558.84963999999991</v>
      </c>
      <c r="CU105" s="40">
        <f t="shared" si="61"/>
        <v>0</v>
      </c>
      <c r="CV105" s="42">
        <f t="shared" si="61"/>
        <v>516.44366474799995</v>
      </c>
      <c r="CW105" s="40">
        <f t="shared" si="61"/>
        <v>0</v>
      </c>
      <c r="CX105" s="40">
        <f t="shared" si="61"/>
        <v>0</v>
      </c>
      <c r="CY105" s="42">
        <f t="shared" si="61"/>
        <v>516.44366474799995</v>
      </c>
      <c r="CZ105" s="40">
        <f t="shared" si="61"/>
        <v>0</v>
      </c>
      <c r="DA105" s="44"/>
    </row>
    <row r="106" spans="1:105" ht="42" customHeight="1" x14ac:dyDescent="0.3">
      <c r="A106" s="45" t="s">
        <v>150</v>
      </c>
      <c r="B106" s="46" t="s">
        <v>151</v>
      </c>
      <c r="C106" s="47" t="s">
        <v>88</v>
      </c>
      <c r="D106" s="47"/>
      <c r="E106" s="47"/>
      <c r="F106" s="47"/>
      <c r="G106" s="47"/>
      <c r="H106" s="59">
        <f>SUM(H107:H109)</f>
        <v>590.92079999999999</v>
      </c>
      <c r="I106" s="47">
        <f t="shared" ref="I106:CX106" si="63">SUM(I107:I109)</f>
        <v>0</v>
      </c>
      <c r="J106" s="47" t="s">
        <v>89</v>
      </c>
      <c r="K106" s="47">
        <f t="shared" si="63"/>
        <v>550.43604300000004</v>
      </c>
      <c r="L106" s="47">
        <f t="shared" si="63"/>
        <v>0</v>
      </c>
      <c r="M106" s="47" t="s">
        <v>89</v>
      </c>
      <c r="N106" s="47">
        <f t="shared" si="63"/>
        <v>0</v>
      </c>
      <c r="O106" s="47">
        <f t="shared" si="63"/>
        <v>0</v>
      </c>
      <c r="P106" s="47">
        <f t="shared" si="63"/>
        <v>0</v>
      </c>
      <c r="Q106" s="59">
        <f t="shared" si="63"/>
        <v>601.42979000000003</v>
      </c>
      <c r="R106" s="49">
        <f t="shared" si="63"/>
        <v>1498.689576</v>
      </c>
      <c r="S106" s="49">
        <f t="shared" si="63"/>
        <v>1804.4053800000002</v>
      </c>
      <c r="T106" s="59">
        <f t="shared" si="63"/>
        <v>590.92079999999999</v>
      </c>
      <c r="U106" s="59">
        <f t="shared" si="63"/>
        <v>550.43604300000004</v>
      </c>
      <c r="V106" s="47">
        <f t="shared" si="63"/>
        <v>0</v>
      </c>
      <c r="W106" s="47">
        <f t="shared" si="63"/>
        <v>0</v>
      </c>
      <c r="X106" s="47">
        <f t="shared" si="63"/>
        <v>0</v>
      </c>
      <c r="Y106" s="47">
        <f t="shared" si="63"/>
        <v>0</v>
      </c>
      <c r="Z106" s="47">
        <f t="shared" si="63"/>
        <v>0</v>
      </c>
      <c r="AA106" s="47">
        <f t="shared" si="63"/>
        <v>0</v>
      </c>
      <c r="AB106" s="47">
        <f t="shared" si="63"/>
        <v>0</v>
      </c>
      <c r="AC106" s="47">
        <f t="shared" si="63"/>
        <v>0</v>
      </c>
      <c r="AD106" s="47">
        <f t="shared" si="63"/>
        <v>0</v>
      </c>
      <c r="AE106" s="47">
        <f t="shared" si="63"/>
        <v>0</v>
      </c>
      <c r="AF106" s="47">
        <f t="shared" si="63"/>
        <v>0</v>
      </c>
      <c r="AG106" s="47">
        <f t="shared" si="63"/>
        <v>0</v>
      </c>
      <c r="AH106" s="47">
        <f t="shared" si="63"/>
        <v>0</v>
      </c>
      <c r="AI106" s="59">
        <f t="shared" si="63"/>
        <v>5.6182699999999999</v>
      </c>
      <c r="AJ106" s="47">
        <f t="shared" si="63"/>
        <v>0</v>
      </c>
      <c r="AK106" s="47">
        <f t="shared" si="63"/>
        <v>0</v>
      </c>
      <c r="AL106" s="59">
        <f t="shared" si="63"/>
        <v>5.6182699999999999</v>
      </c>
      <c r="AM106" s="47">
        <f t="shared" si="63"/>
        <v>0</v>
      </c>
      <c r="AN106" s="59">
        <f t="shared" si="63"/>
        <v>36.210981359999998</v>
      </c>
      <c r="AO106" s="47">
        <f t="shared" si="63"/>
        <v>0</v>
      </c>
      <c r="AP106" s="47">
        <f t="shared" si="63"/>
        <v>0</v>
      </c>
      <c r="AQ106" s="59">
        <f t="shared" si="63"/>
        <v>36.210981359999998</v>
      </c>
      <c r="AR106" s="47">
        <f t="shared" si="63"/>
        <v>0</v>
      </c>
      <c r="AS106" s="59">
        <f t="shared" si="63"/>
        <v>111.54306</v>
      </c>
      <c r="AT106" s="47">
        <f t="shared" si="63"/>
        <v>0</v>
      </c>
      <c r="AU106" s="47">
        <f t="shared" si="63"/>
        <v>0</v>
      </c>
      <c r="AV106" s="59">
        <f t="shared" si="63"/>
        <v>111.54306</v>
      </c>
      <c r="AW106" s="47">
        <f t="shared" si="63"/>
        <v>0</v>
      </c>
      <c r="AX106" s="47">
        <f t="shared" si="63"/>
        <v>42.821223388</v>
      </c>
      <c r="AY106" s="47">
        <f t="shared" si="63"/>
        <v>0</v>
      </c>
      <c r="AZ106" s="47">
        <f t="shared" si="63"/>
        <v>0</v>
      </c>
      <c r="BA106" s="59">
        <f t="shared" si="63"/>
        <v>42.821223388</v>
      </c>
      <c r="BB106" s="47">
        <f t="shared" si="63"/>
        <v>0</v>
      </c>
      <c r="BC106" s="59">
        <f t="shared" si="63"/>
        <v>107.24193</v>
      </c>
      <c r="BD106" s="47">
        <f t="shared" si="63"/>
        <v>0</v>
      </c>
      <c r="BE106" s="47">
        <f t="shared" si="63"/>
        <v>0</v>
      </c>
      <c r="BF106" s="59">
        <f t="shared" si="63"/>
        <v>107.24193</v>
      </c>
      <c r="BG106" s="47">
        <f t="shared" si="63"/>
        <v>0</v>
      </c>
      <c r="BH106" s="59">
        <f t="shared" si="63"/>
        <v>102.96507999999999</v>
      </c>
      <c r="BI106" s="47">
        <f t="shared" si="63"/>
        <v>0</v>
      </c>
      <c r="BJ106" s="47">
        <f t="shared" si="63"/>
        <v>0</v>
      </c>
      <c r="BK106" s="59">
        <f t="shared" si="63"/>
        <v>102.96507999999999</v>
      </c>
      <c r="BL106" s="47">
        <f t="shared" si="63"/>
        <v>0</v>
      </c>
      <c r="BM106" s="59">
        <f t="shared" si="63"/>
        <v>123.93836</v>
      </c>
      <c r="BN106" s="47">
        <f t="shared" si="63"/>
        <v>0</v>
      </c>
      <c r="BO106" s="47">
        <f t="shared" si="63"/>
        <v>0</v>
      </c>
      <c r="BP106" s="59">
        <f t="shared" si="63"/>
        <v>123.93836</v>
      </c>
      <c r="BQ106" s="47">
        <f t="shared" si="63"/>
        <v>0</v>
      </c>
      <c r="BR106" s="47">
        <f t="shared" si="63"/>
        <v>0</v>
      </c>
      <c r="BS106" s="47">
        <f t="shared" si="63"/>
        <v>0</v>
      </c>
      <c r="BT106" s="47">
        <f t="shared" si="63"/>
        <v>0</v>
      </c>
      <c r="BU106" s="47">
        <f t="shared" si="63"/>
        <v>0</v>
      </c>
      <c r="BV106" s="47">
        <f t="shared" si="63"/>
        <v>0</v>
      </c>
      <c r="BW106" s="59">
        <f t="shared" si="63"/>
        <v>129.25301999999999</v>
      </c>
      <c r="BX106" s="47">
        <f t="shared" si="63"/>
        <v>0</v>
      </c>
      <c r="BY106" s="47">
        <f t="shared" si="63"/>
        <v>0</v>
      </c>
      <c r="BZ106" s="59">
        <f t="shared" si="63"/>
        <v>129.25301999999999</v>
      </c>
      <c r="CA106" s="47">
        <f t="shared" si="63"/>
        <v>0</v>
      </c>
      <c r="CB106" s="47">
        <f t="shared" si="63"/>
        <v>0</v>
      </c>
      <c r="CC106" s="47">
        <f t="shared" si="63"/>
        <v>0</v>
      </c>
      <c r="CD106" s="47">
        <f t="shared" si="63"/>
        <v>0</v>
      </c>
      <c r="CE106" s="47">
        <f t="shared" si="63"/>
        <v>0</v>
      </c>
      <c r="CF106" s="47">
        <f t="shared" si="63"/>
        <v>0</v>
      </c>
      <c r="CG106" s="59">
        <f t="shared" ref="CG106:CP106" si="64">SUM(CG107:CG109)</f>
        <v>81.254999999999995</v>
      </c>
      <c r="CH106" s="47">
        <f t="shared" si="64"/>
        <v>0</v>
      </c>
      <c r="CI106" s="47">
        <f t="shared" si="64"/>
        <v>0</v>
      </c>
      <c r="CJ106" s="59">
        <f t="shared" si="64"/>
        <v>81.254999999999995</v>
      </c>
      <c r="CK106" s="47">
        <f t="shared" si="64"/>
        <v>0</v>
      </c>
      <c r="CL106" s="47">
        <f t="shared" si="64"/>
        <v>0</v>
      </c>
      <c r="CM106" s="47">
        <f t="shared" si="64"/>
        <v>0</v>
      </c>
      <c r="CN106" s="47">
        <f t="shared" si="64"/>
        <v>0</v>
      </c>
      <c r="CO106" s="47">
        <f t="shared" si="64"/>
        <v>0</v>
      </c>
      <c r="CP106" s="47">
        <f t="shared" si="64"/>
        <v>0</v>
      </c>
      <c r="CQ106" s="59">
        <f t="shared" si="63"/>
        <v>558.84963999999991</v>
      </c>
      <c r="CR106" s="47">
        <f t="shared" si="63"/>
        <v>0</v>
      </c>
      <c r="CS106" s="47">
        <f t="shared" si="63"/>
        <v>0</v>
      </c>
      <c r="CT106" s="59">
        <f t="shared" si="63"/>
        <v>558.84963999999991</v>
      </c>
      <c r="CU106" s="47">
        <f t="shared" si="63"/>
        <v>0</v>
      </c>
      <c r="CV106" s="59">
        <f>SUM(CV107:CV109)</f>
        <v>516.44366474799995</v>
      </c>
      <c r="CW106" s="47">
        <f t="shared" si="63"/>
        <v>0</v>
      </c>
      <c r="CX106" s="47">
        <f t="shared" si="63"/>
        <v>0</v>
      </c>
      <c r="CY106" s="59">
        <f>SUM(CY107:CY109)</f>
        <v>516.44366474799995</v>
      </c>
      <c r="CZ106" s="47">
        <f>SUM(CZ107:CZ109)</f>
        <v>0</v>
      </c>
      <c r="DA106" s="51"/>
    </row>
    <row r="107" spans="1:105" ht="30" customHeight="1" outlineLevel="1" x14ac:dyDescent="0.3">
      <c r="A107" s="27" t="s">
        <v>150</v>
      </c>
      <c r="B107" s="37" t="s">
        <v>215</v>
      </c>
      <c r="C107" s="29" t="s">
        <v>216</v>
      </c>
      <c r="D107" s="29" t="s">
        <v>152</v>
      </c>
      <c r="E107" s="29">
        <v>2022</v>
      </c>
      <c r="F107" s="29">
        <v>2026</v>
      </c>
      <c r="G107" s="29">
        <v>2026</v>
      </c>
      <c r="H107" s="34">
        <v>590.92079999999999</v>
      </c>
      <c r="I107" s="30">
        <v>0</v>
      </c>
      <c r="J107" s="65" t="s">
        <v>89</v>
      </c>
      <c r="K107" s="34">
        <v>550.43604300000004</v>
      </c>
      <c r="L107" s="30">
        <v>0</v>
      </c>
      <c r="M107" s="65" t="s">
        <v>89</v>
      </c>
      <c r="N107" s="30">
        <v>0</v>
      </c>
      <c r="O107" s="30">
        <v>0</v>
      </c>
      <c r="P107" s="61" t="s">
        <v>145</v>
      </c>
      <c r="Q107" s="61">
        <v>601.42979000000003</v>
      </c>
      <c r="R107" s="33">
        <v>1498.689576</v>
      </c>
      <c r="S107" s="53">
        <v>1804.4053800000002</v>
      </c>
      <c r="T107" s="61">
        <f>H107</f>
        <v>590.92079999999999</v>
      </c>
      <c r="U107" s="34">
        <f>K107</f>
        <v>550.43604300000004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65"/>
      <c r="AE107" s="65"/>
      <c r="AF107" s="65"/>
      <c r="AG107" s="65"/>
      <c r="AH107" s="65"/>
      <c r="AI107" s="34">
        <f>AJ107+AK107+AL107+AM107</f>
        <v>5.6182699999999999</v>
      </c>
      <c r="AJ107" s="30">
        <v>0</v>
      </c>
      <c r="AK107" s="30">
        <v>0</v>
      </c>
      <c r="AL107" s="34">
        <v>5.6182699999999999</v>
      </c>
      <c r="AM107" s="30">
        <v>0</v>
      </c>
      <c r="AN107" s="34">
        <f>AO107+AP107+AQ107+AR107</f>
        <v>36.210981359999998</v>
      </c>
      <c r="AO107" s="30">
        <v>0</v>
      </c>
      <c r="AP107" s="30">
        <v>0</v>
      </c>
      <c r="AQ107" s="34">
        <v>36.210981359999998</v>
      </c>
      <c r="AR107" s="30">
        <v>0</v>
      </c>
      <c r="AS107" s="34">
        <f>AT107+AU107+AV107+AW107</f>
        <v>111.54306</v>
      </c>
      <c r="AT107" s="30">
        <v>0</v>
      </c>
      <c r="AU107" s="30">
        <v>0</v>
      </c>
      <c r="AV107" s="34">
        <f>5.33214+106.21092</f>
        <v>111.54306</v>
      </c>
      <c r="AW107" s="30">
        <v>0</v>
      </c>
      <c r="AX107" s="34">
        <f>AY107+AZ107+BA107+BB107</f>
        <v>42.821223388</v>
      </c>
      <c r="AY107" s="30">
        <v>0</v>
      </c>
      <c r="AZ107" s="30">
        <v>0</v>
      </c>
      <c r="BA107" s="34">
        <v>42.821223388</v>
      </c>
      <c r="BB107" s="30">
        <v>0</v>
      </c>
      <c r="BC107" s="34">
        <f>BD107+BE107+BF107+BG107</f>
        <v>107.24193</v>
      </c>
      <c r="BD107" s="30">
        <v>0</v>
      </c>
      <c r="BE107" s="30">
        <v>0</v>
      </c>
      <c r="BF107" s="34">
        <f>6.24447+100.99746</f>
        <v>107.24193</v>
      </c>
      <c r="BG107" s="30">
        <v>0</v>
      </c>
      <c r="BH107" s="34">
        <f>BI107+BJ107+BK107+BL107</f>
        <v>102.96507999999999</v>
      </c>
      <c r="BI107" s="30">
        <v>0</v>
      </c>
      <c r="BJ107" s="30">
        <v>0</v>
      </c>
      <c r="BK107" s="34">
        <f>18.08644+101.046*1.2*70%</f>
        <v>102.96507999999999</v>
      </c>
      <c r="BL107" s="30">
        <v>0</v>
      </c>
      <c r="BM107" s="34">
        <f>BN107+BO107+BP107+BQ107</f>
        <v>123.93836</v>
      </c>
      <c r="BN107" s="30">
        <v>0</v>
      </c>
      <c r="BO107" s="30">
        <v>0</v>
      </c>
      <c r="BP107" s="34">
        <f>6.58162+117.35674</f>
        <v>123.93836</v>
      </c>
      <c r="BQ107" s="30">
        <v>0</v>
      </c>
      <c r="BR107" s="65"/>
      <c r="BS107" s="65"/>
      <c r="BT107" s="65"/>
      <c r="BU107" s="65"/>
      <c r="BV107" s="65"/>
      <c r="BW107" s="34">
        <f>BX107+BY107+BZ107+CA107</f>
        <v>129.25301999999999</v>
      </c>
      <c r="BX107" s="30">
        <v>0</v>
      </c>
      <c r="BY107" s="30">
        <v>0</v>
      </c>
      <c r="BZ107" s="34">
        <f>6.00785+123.24517</f>
        <v>129.25301999999999</v>
      </c>
      <c r="CA107" s="30">
        <v>0</v>
      </c>
      <c r="CB107" s="65"/>
      <c r="CC107" s="65"/>
      <c r="CD107" s="65"/>
      <c r="CE107" s="65"/>
      <c r="CF107" s="65"/>
      <c r="CG107" s="34">
        <f>CH107+CI107+CJ107+CK107</f>
        <v>81.254999999999995</v>
      </c>
      <c r="CH107" s="30">
        <v>0</v>
      </c>
      <c r="CI107" s="30">
        <v>0</v>
      </c>
      <c r="CJ107" s="34">
        <v>81.254999999999995</v>
      </c>
      <c r="CK107" s="30">
        <v>0</v>
      </c>
      <c r="CL107" s="65"/>
      <c r="CM107" s="65"/>
      <c r="CN107" s="65"/>
      <c r="CO107" s="65"/>
      <c r="CP107" s="65"/>
      <c r="CQ107" s="34">
        <f t="shared" ref="CQ107" si="65">AI107+AS107+BC107+BM107+BW107+CG107</f>
        <v>558.84963999999991</v>
      </c>
      <c r="CR107" s="30">
        <f t="shared" ref="CR107" si="66">AJ107+AT107+BD107+BN107+BX107+CH107</f>
        <v>0</v>
      </c>
      <c r="CS107" s="30">
        <f>AK107+AU107+BE107+BO107+BY107+CI107</f>
        <v>0</v>
      </c>
      <c r="CT107" s="34">
        <f>AL107+AV107+BF107+BP107+BZ107+CJ107</f>
        <v>558.84963999999991</v>
      </c>
      <c r="CU107" s="30">
        <f>AM107+AW107+BG107+BQ107+CA107+CK107</f>
        <v>0</v>
      </c>
      <c r="CV107" s="34">
        <f>AN107+AX107+BH107+BM107+BW107+CG107</f>
        <v>516.44366474799995</v>
      </c>
      <c r="CW107" s="29">
        <f t="shared" ref="CW107" si="67">AO107+AY107+BI107+BN107+BX107+CH107</f>
        <v>0</v>
      </c>
      <c r="CX107" s="29">
        <f t="shared" ref="CX107" si="68">AP107+AZ107+BJ107+BO107+BY107+CI107</f>
        <v>0</v>
      </c>
      <c r="CY107" s="34">
        <f t="shared" ref="CY107" si="69">AQ107+BA107+BK107+BP107+BZ107+CJ107</f>
        <v>516.44366474799995</v>
      </c>
      <c r="CZ107" s="29">
        <f>AR107+BB107+BL107+BQ107+CA107+CK107</f>
        <v>0</v>
      </c>
      <c r="DA107" s="32"/>
    </row>
    <row r="108" spans="1:105" ht="30" hidden="1" customHeight="1" outlineLevel="1" x14ac:dyDescent="0.3">
      <c r="A108" s="27" t="s">
        <v>150</v>
      </c>
      <c r="B108" s="37">
        <f>'[1]Прил 1_2024г'!B105</f>
        <v>0</v>
      </c>
      <c r="C108" s="29">
        <f>'[1]Прил 1_2024г'!C105</f>
        <v>0</v>
      </c>
      <c r="D108" s="29" t="s">
        <v>89</v>
      </c>
      <c r="E108" s="29" t="s">
        <v>89</v>
      </c>
      <c r="F108" s="29" t="s">
        <v>89</v>
      </c>
      <c r="G108" s="29" t="s">
        <v>89</v>
      </c>
      <c r="H108" s="29">
        <v>0</v>
      </c>
      <c r="I108" s="29">
        <v>0</v>
      </c>
      <c r="J108" s="29" t="s">
        <v>89</v>
      </c>
      <c r="K108" s="34">
        <f>'[1]Прил 1_2024г'!AK105*1.2</f>
        <v>0</v>
      </c>
      <c r="L108" s="29">
        <v>0</v>
      </c>
      <c r="M108" s="29" t="s">
        <v>89</v>
      </c>
      <c r="N108" s="29">
        <v>0</v>
      </c>
      <c r="O108" s="29">
        <v>0</v>
      </c>
      <c r="P108" s="29" t="s">
        <v>145</v>
      </c>
      <c r="Q108" s="29">
        <v>0</v>
      </c>
      <c r="R108" s="29" t="s">
        <v>145</v>
      </c>
      <c r="S108" s="29" t="s">
        <v>145</v>
      </c>
      <c r="T108" s="29">
        <v>0</v>
      </c>
      <c r="U108" s="34">
        <f>K108</f>
        <v>0</v>
      </c>
      <c r="V108" s="29">
        <v>0</v>
      </c>
      <c r="W108" s="29">
        <v>0</v>
      </c>
      <c r="X108" s="29">
        <v>0</v>
      </c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/>
      <c r="AY108" s="29"/>
      <c r="AZ108" s="29"/>
      <c r="BA108" s="29"/>
      <c r="BB108" s="29"/>
      <c r="BC108" s="29">
        <v>0</v>
      </c>
      <c r="BD108" s="29">
        <v>0</v>
      </c>
      <c r="BE108" s="29">
        <v>0</v>
      </c>
      <c r="BF108" s="29">
        <v>0</v>
      </c>
      <c r="BG108" s="29">
        <v>0</v>
      </c>
      <c r="BH108" s="34">
        <f>BI108+BJ108+BK108+BL108</f>
        <v>0</v>
      </c>
      <c r="BI108" s="29">
        <v>0</v>
      </c>
      <c r="BJ108" s="29">
        <v>0</v>
      </c>
      <c r="BK108" s="34">
        <f>U108</f>
        <v>0</v>
      </c>
      <c r="BL108" s="29">
        <v>0</v>
      </c>
      <c r="BM108" s="29">
        <v>0</v>
      </c>
      <c r="BN108" s="29">
        <v>0</v>
      </c>
      <c r="BO108" s="29">
        <v>0</v>
      </c>
      <c r="BP108" s="29">
        <v>0</v>
      </c>
      <c r="BQ108" s="29">
        <v>0</v>
      </c>
      <c r="BR108" s="29"/>
      <c r="BS108" s="29"/>
      <c r="BT108" s="29"/>
      <c r="BU108" s="29"/>
      <c r="BV108" s="29"/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/>
      <c r="CC108" s="29"/>
      <c r="CD108" s="29"/>
      <c r="CE108" s="29"/>
      <c r="CF108" s="29"/>
      <c r="CG108" s="29">
        <v>0</v>
      </c>
      <c r="CH108" s="29">
        <v>0</v>
      </c>
      <c r="CI108" s="29">
        <v>0</v>
      </c>
      <c r="CJ108" s="29">
        <v>0</v>
      </c>
      <c r="CK108" s="29">
        <v>0</v>
      </c>
      <c r="CL108" s="29"/>
      <c r="CM108" s="29"/>
      <c r="CN108" s="29"/>
      <c r="CO108" s="29"/>
      <c r="CP108" s="29"/>
      <c r="CQ108" s="34">
        <f t="shared" ref="CQ108:CU108" si="70">AI108+AS108+BC108+BM108+BW108</f>
        <v>0</v>
      </c>
      <c r="CR108" s="30">
        <f t="shared" si="70"/>
        <v>0</v>
      </c>
      <c r="CS108" s="30">
        <f t="shared" si="70"/>
        <v>0</v>
      </c>
      <c r="CT108" s="34">
        <f t="shared" si="70"/>
        <v>0</v>
      </c>
      <c r="CU108" s="30">
        <f t="shared" si="70"/>
        <v>0</v>
      </c>
      <c r="CV108" s="34">
        <f>AN108+AS108+BH108+BM108+BW108</f>
        <v>0</v>
      </c>
      <c r="CW108" s="29">
        <f>AO108+AT108+BI108+BN108+BX108</f>
        <v>0</v>
      </c>
      <c r="CX108" s="29">
        <f>AP108+AU108+BJ108+BO108+BY108</f>
        <v>0</v>
      </c>
      <c r="CY108" s="34">
        <f>AQ108+AV108+BK108+BP108+BZ108</f>
        <v>0</v>
      </c>
      <c r="CZ108" s="29">
        <f>AR108+AW108+BL108+BQ108+CA108</f>
        <v>0</v>
      </c>
      <c r="DA108" s="32"/>
    </row>
    <row r="109" spans="1:105" hidden="1" outlineLevel="1" x14ac:dyDescent="0.3">
      <c r="A109" s="27" t="s">
        <v>114</v>
      </c>
      <c r="B109" s="66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32"/>
    </row>
    <row r="110" spans="1:105" ht="31.2" hidden="1" x14ac:dyDescent="0.3">
      <c r="A110" s="45" t="s">
        <v>153</v>
      </c>
      <c r="B110" s="46" t="s">
        <v>154</v>
      </c>
      <c r="C110" s="47" t="s">
        <v>88</v>
      </c>
      <c r="D110" s="47"/>
      <c r="E110" s="47"/>
      <c r="F110" s="47"/>
      <c r="G110" s="47"/>
      <c r="H110" s="47">
        <f>SUM(H111:H113)</f>
        <v>0</v>
      </c>
      <c r="I110" s="47">
        <f t="shared" ref="I110:CX110" si="71">SUM(I111:I113)</f>
        <v>0</v>
      </c>
      <c r="J110" s="47" t="s">
        <v>89</v>
      </c>
      <c r="K110" s="47">
        <f t="shared" si="71"/>
        <v>0</v>
      </c>
      <c r="L110" s="47">
        <f t="shared" si="71"/>
        <v>0</v>
      </c>
      <c r="M110" s="47" t="s">
        <v>89</v>
      </c>
      <c r="N110" s="47">
        <f t="shared" si="71"/>
        <v>0</v>
      </c>
      <c r="O110" s="47">
        <f t="shared" si="71"/>
        <v>0</v>
      </c>
      <c r="P110" s="47">
        <f t="shared" si="71"/>
        <v>0</v>
      </c>
      <c r="Q110" s="47">
        <f t="shared" si="71"/>
        <v>0</v>
      </c>
      <c r="R110" s="47">
        <f t="shared" si="71"/>
        <v>0</v>
      </c>
      <c r="S110" s="47">
        <f t="shared" si="71"/>
        <v>0</v>
      </c>
      <c r="T110" s="47">
        <f t="shared" si="71"/>
        <v>0</v>
      </c>
      <c r="U110" s="47">
        <f t="shared" si="71"/>
        <v>0</v>
      </c>
      <c r="V110" s="47">
        <f t="shared" si="71"/>
        <v>0</v>
      </c>
      <c r="W110" s="47">
        <f t="shared" si="71"/>
        <v>0</v>
      </c>
      <c r="X110" s="47">
        <f t="shared" si="71"/>
        <v>0</v>
      </c>
      <c r="Y110" s="47">
        <f t="shared" si="71"/>
        <v>0</v>
      </c>
      <c r="Z110" s="47">
        <f t="shared" si="71"/>
        <v>0</v>
      </c>
      <c r="AA110" s="47">
        <f t="shared" si="71"/>
        <v>0</v>
      </c>
      <c r="AB110" s="47">
        <f t="shared" si="71"/>
        <v>0</v>
      </c>
      <c r="AC110" s="47">
        <f t="shared" si="71"/>
        <v>0</v>
      </c>
      <c r="AD110" s="47">
        <f t="shared" si="71"/>
        <v>0</v>
      </c>
      <c r="AE110" s="47">
        <f t="shared" si="71"/>
        <v>0</v>
      </c>
      <c r="AF110" s="47">
        <f t="shared" si="71"/>
        <v>0</v>
      </c>
      <c r="AG110" s="47">
        <f t="shared" si="71"/>
        <v>0</v>
      </c>
      <c r="AH110" s="47">
        <f t="shared" si="71"/>
        <v>0</v>
      </c>
      <c r="AI110" s="47">
        <f t="shared" si="71"/>
        <v>0</v>
      </c>
      <c r="AJ110" s="47">
        <f t="shared" si="71"/>
        <v>0</v>
      </c>
      <c r="AK110" s="47">
        <f t="shared" si="71"/>
        <v>0</v>
      </c>
      <c r="AL110" s="47">
        <f t="shared" si="71"/>
        <v>0</v>
      </c>
      <c r="AM110" s="47">
        <f t="shared" si="71"/>
        <v>0</v>
      </c>
      <c r="AN110" s="47">
        <f t="shared" si="71"/>
        <v>0</v>
      </c>
      <c r="AO110" s="47">
        <f t="shared" si="71"/>
        <v>0</v>
      </c>
      <c r="AP110" s="47">
        <f t="shared" si="71"/>
        <v>0</v>
      </c>
      <c r="AQ110" s="47">
        <f t="shared" si="71"/>
        <v>0</v>
      </c>
      <c r="AR110" s="47">
        <f t="shared" si="71"/>
        <v>0</v>
      </c>
      <c r="AS110" s="47">
        <f t="shared" si="71"/>
        <v>0</v>
      </c>
      <c r="AT110" s="47">
        <f t="shared" si="71"/>
        <v>0</v>
      </c>
      <c r="AU110" s="47">
        <f t="shared" si="71"/>
        <v>0</v>
      </c>
      <c r="AV110" s="47">
        <f t="shared" si="71"/>
        <v>0</v>
      </c>
      <c r="AW110" s="47">
        <f t="shared" si="71"/>
        <v>0</v>
      </c>
      <c r="AX110" s="47">
        <f t="shared" si="71"/>
        <v>0</v>
      </c>
      <c r="AY110" s="47">
        <f t="shared" si="71"/>
        <v>0</v>
      </c>
      <c r="AZ110" s="47">
        <f t="shared" si="71"/>
        <v>0</v>
      </c>
      <c r="BA110" s="47">
        <f t="shared" si="71"/>
        <v>0</v>
      </c>
      <c r="BB110" s="47">
        <f t="shared" si="71"/>
        <v>0</v>
      </c>
      <c r="BC110" s="47">
        <f t="shared" si="71"/>
        <v>0</v>
      </c>
      <c r="BD110" s="47">
        <f t="shared" si="71"/>
        <v>0</v>
      </c>
      <c r="BE110" s="47">
        <f t="shared" si="71"/>
        <v>0</v>
      </c>
      <c r="BF110" s="47">
        <f t="shared" si="71"/>
        <v>0</v>
      </c>
      <c r="BG110" s="47">
        <f t="shared" si="71"/>
        <v>0</v>
      </c>
      <c r="BH110" s="47">
        <f t="shared" si="71"/>
        <v>0</v>
      </c>
      <c r="BI110" s="47">
        <f t="shared" si="71"/>
        <v>0</v>
      </c>
      <c r="BJ110" s="47">
        <f t="shared" si="71"/>
        <v>0</v>
      </c>
      <c r="BK110" s="47">
        <f t="shared" si="71"/>
        <v>0</v>
      </c>
      <c r="BL110" s="47">
        <f t="shared" si="71"/>
        <v>0</v>
      </c>
      <c r="BM110" s="47">
        <f t="shared" si="71"/>
        <v>0</v>
      </c>
      <c r="BN110" s="47">
        <f t="shared" si="71"/>
        <v>0</v>
      </c>
      <c r="BO110" s="47">
        <f t="shared" si="71"/>
        <v>0</v>
      </c>
      <c r="BP110" s="47">
        <f t="shared" si="71"/>
        <v>0</v>
      </c>
      <c r="BQ110" s="47">
        <f t="shared" si="71"/>
        <v>0</v>
      </c>
      <c r="BR110" s="47">
        <f t="shared" si="71"/>
        <v>0</v>
      </c>
      <c r="BS110" s="47">
        <f t="shared" si="71"/>
        <v>0</v>
      </c>
      <c r="BT110" s="47">
        <f t="shared" si="71"/>
        <v>0</v>
      </c>
      <c r="BU110" s="47">
        <f t="shared" si="71"/>
        <v>0</v>
      </c>
      <c r="BV110" s="47">
        <f t="shared" si="71"/>
        <v>0</v>
      </c>
      <c r="BW110" s="47">
        <f t="shared" si="71"/>
        <v>0</v>
      </c>
      <c r="BX110" s="47">
        <f t="shared" si="71"/>
        <v>0</v>
      </c>
      <c r="BY110" s="47">
        <f t="shared" si="71"/>
        <v>0</v>
      </c>
      <c r="BZ110" s="47">
        <f t="shared" si="71"/>
        <v>0</v>
      </c>
      <c r="CA110" s="47">
        <f t="shared" si="71"/>
        <v>0</v>
      </c>
      <c r="CB110" s="47">
        <f t="shared" si="71"/>
        <v>0</v>
      </c>
      <c r="CC110" s="47">
        <f t="shared" si="71"/>
        <v>0</v>
      </c>
      <c r="CD110" s="47">
        <f t="shared" si="71"/>
        <v>0</v>
      </c>
      <c r="CE110" s="47">
        <f t="shared" si="71"/>
        <v>0</v>
      </c>
      <c r="CF110" s="47">
        <f t="shared" si="71"/>
        <v>0</v>
      </c>
      <c r="CG110" s="47">
        <f t="shared" ref="CG110:CP110" si="72">SUM(CG111:CG113)</f>
        <v>0</v>
      </c>
      <c r="CH110" s="47">
        <f t="shared" si="72"/>
        <v>0</v>
      </c>
      <c r="CI110" s="47">
        <f t="shared" si="72"/>
        <v>0</v>
      </c>
      <c r="CJ110" s="47">
        <f t="shared" si="72"/>
        <v>0</v>
      </c>
      <c r="CK110" s="47">
        <f t="shared" si="72"/>
        <v>0</v>
      </c>
      <c r="CL110" s="47">
        <f t="shared" si="72"/>
        <v>0</v>
      </c>
      <c r="CM110" s="47">
        <f t="shared" si="72"/>
        <v>0</v>
      </c>
      <c r="CN110" s="47">
        <f t="shared" si="72"/>
        <v>0</v>
      </c>
      <c r="CO110" s="47">
        <f t="shared" si="72"/>
        <v>0</v>
      </c>
      <c r="CP110" s="47">
        <f t="shared" si="72"/>
        <v>0</v>
      </c>
      <c r="CQ110" s="47">
        <f t="shared" si="71"/>
        <v>0</v>
      </c>
      <c r="CR110" s="47">
        <f t="shared" si="71"/>
        <v>0</v>
      </c>
      <c r="CS110" s="47">
        <f t="shared" si="71"/>
        <v>0</v>
      </c>
      <c r="CT110" s="47">
        <f t="shared" si="71"/>
        <v>0</v>
      </c>
      <c r="CU110" s="47">
        <f t="shared" si="71"/>
        <v>0</v>
      </c>
      <c r="CV110" s="47">
        <f t="shared" si="71"/>
        <v>0</v>
      </c>
      <c r="CW110" s="47">
        <f t="shared" si="71"/>
        <v>0</v>
      </c>
      <c r="CX110" s="47">
        <f t="shared" si="71"/>
        <v>0</v>
      </c>
      <c r="CY110" s="47">
        <f>SUM(CY111:CY113)</f>
        <v>0</v>
      </c>
      <c r="CZ110" s="47">
        <f>SUM(CZ111:CZ113)</f>
        <v>0</v>
      </c>
      <c r="DA110" s="51"/>
    </row>
    <row r="111" spans="1:105" hidden="1" outlineLevel="1" x14ac:dyDescent="0.3">
      <c r="A111" s="27" t="s">
        <v>153</v>
      </c>
      <c r="B111" s="37" t="s">
        <v>113</v>
      </c>
      <c r="C111" s="29" t="s">
        <v>88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32"/>
    </row>
    <row r="112" spans="1:105" hidden="1" outlineLevel="1" x14ac:dyDescent="0.3">
      <c r="A112" s="27" t="s">
        <v>153</v>
      </c>
      <c r="B112" s="37" t="s">
        <v>113</v>
      </c>
      <c r="C112" s="29" t="s">
        <v>88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32"/>
    </row>
    <row r="113" spans="1:105" hidden="1" outlineLevel="1" x14ac:dyDescent="0.3">
      <c r="A113" s="27" t="s">
        <v>114</v>
      </c>
      <c r="B113" s="28" t="s">
        <v>114</v>
      </c>
      <c r="C113" s="29" t="s">
        <v>88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32"/>
    </row>
    <row r="114" spans="1:105" ht="31.2" hidden="1" x14ac:dyDescent="0.3">
      <c r="A114" s="45" t="s">
        <v>155</v>
      </c>
      <c r="B114" s="46" t="s">
        <v>156</v>
      </c>
      <c r="C114" s="47" t="s">
        <v>88</v>
      </c>
      <c r="D114" s="47"/>
      <c r="E114" s="47"/>
      <c r="F114" s="47"/>
      <c r="G114" s="47"/>
      <c r="H114" s="47">
        <f>SUM(H115:H117)</f>
        <v>0</v>
      </c>
      <c r="I114" s="47">
        <f t="shared" ref="I114:CX114" si="73">SUM(I115:I117)</f>
        <v>0</v>
      </c>
      <c r="J114" s="47" t="s">
        <v>89</v>
      </c>
      <c r="K114" s="47">
        <f t="shared" si="73"/>
        <v>0</v>
      </c>
      <c r="L114" s="47">
        <f t="shared" si="73"/>
        <v>0</v>
      </c>
      <c r="M114" s="47" t="s">
        <v>89</v>
      </c>
      <c r="N114" s="47">
        <f t="shared" si="73"/>
        <v>0</v>
      </c>
      <c r="O114" s="47">
        <f t="shared" si="73"/>
        <v>0</v>
      </c>
      <c r="P114" s="47">
        <f t="shared" si="73"/>
        <v>0</v>
      </c>
      <c r="Q114" s="47">
        <f t="shared" si="73"/>
        <v>0</v>
      </c>
      <c r="R114" s="47">
        <f t="shared" si="73"/>
        <v>0</v>
      </c>
      <c r="S114" s="47">
        <f t="shared" si="73"/>
        <v>0</v>
      </c>
      <c r="T114" s="47">
        <f t="shared" si="73"/>
        <v>0</v>
      </c>
      <c r="U114" s="47">
        <f t="shared" si="73"/>
        <v>0</v>
      </c>
      <c r="V114" s="47">
        <f t="shared" si="73"/>
        <v>0</v>
      </c>
      <c r="W114" s="47">
        <f t="shared" si="73"/>
        <v>0</v>
      </c>
      <c r="X114" s="47">
        <f t="shared" si="73"/>
        <v>0</v>
      </c>
      <c r="Y114" s="47">
        <f t="shared" si="73"/>
        <v>0</v>
      </c>
      <c r="Z114" s="47">
        <f t="shared" si="73"/>
        <v>0</v>
      </c>
      <c r="AA114" s="47">
        <f t="shared" si="73"/>
        <v>0</v>
      </c>
      <c r="AB114" s="47">
        <f t="shared" si="73"/>
        <v>0</v>
      </c>
      <c r="AC114" s="47">
        <f t="shared" si="73"/>
        <v>0</v>
      </c>
      <c r="AD114" s="47">
        <f t="shared" si="73"/>
        <v>0</v>
      </c>
      <c r="AE114" s="47">
        <f t="shared" si="73"/>
        <v>0</v>
      </c>
      <c r="AF114" s="47">
        <f t="shared" si="73"/>
        <v>0</v>
      </c>
      <c r="AG114" s="47">
        <f t="shared" si="73"/>
        <v>0</v>
      </c>
      <c r="AH114" s="47">
        <f t="shared" si="73"/>
        <v>0</v>
      </c>
      <c r="AI114" s="47">
        <f t="shared" si="73"/>
        <v>0</v>
      </c>
      <c r="AJ114" s="47">
        <f t="shared" si="73"/>
        <v>0</v>
      </c>
      <c r="AK114" s="47">
        <f t="shared" si="73"/>
        <v>0</v>
      </c>
      <c r="AL114" s="47">
        <f t="shared" si="73"/>
        <v>0</v>
      </c>
      <c r="AM114" s="47">
        <f t="shared" si="73"/>
        <v>0</v>
      </c>
      <c r="AN114" s="47">
        <f t="shared" si="73"/>
        <v>0</v>
      </c>
      <c r="AO114" s="47">
        <f t="shared" si="73"/>
        <v>0</v>
      </c>
      <c r="AP114" s="47">
        <f t="shared" si="73"/>
        <v>0</v>
      </c>
      <c r="AQ114" s="47">
        <f t="shared" si="73"/>
        <v>0</v>
      </c>
      <c r="AR114" s="47">
        <f t="shared" si="73"/>
        <v>0</v>
      </c>
      <c r="AS114" s="47">
        <f t="shared" si="73"/>
        <v>0</v>
      </c>
      <c r="AT114" s="47">
        <f t="shared" si="73"/>
        <v>0</v>
      </c>
      <c r="AU114" s="47">
        <f t="shared" si="73"/>
        <v>0</v>
      </c>
      <c r="AV114" s="47">
        <f t="shared" si="73"/>
        <v>0</v>
      </c>
      <c r="AW114" s="47">
        <f t="shared" si="73"/>
        <v>0</v>
      </c>
      <c r="AX114" s="47">
        <f t="shared" si="73"/>
        <v>0</v>
      </c>
      <c r="AY114" s="47">
        <f t="shared" si="73"/>
        <v>0</v>
      </c>
      <c r="AZ114" s="47">
        <f t="shared" si="73"/>
        <v>0</v>
      </c>
      <c r="BA114" s="47">
        <f t="shared" si="73"/>
        <v>0</v>
      </c>
      <c r="BB114" s="47">
        <f t="shared" si="73"/>
        <v>0</v>
      </c>
      <c r="BC114" s="47">
        <f t="shared" si="73"/>
        <v>0</v>
      </c>
      <c r="BD114" s="47">
        <f t="shared" si="73"/>
        <v>0</v>
      </c>
      <c r="BE114" s="47">
        <f t="shared" si="73"/>
        <v>0</v>
      </c>
      <c r="BF114" s="47">
        <f t="shared" si="73"/>
        <v>0</v>
      </c>
      <c r="BG114" s="47">
        <f t="shared" si="73"/>
        <v>0</v>
      </c>
      <c r="BH114" s="47">
        <f t="shared" si="73"/>
        <v>0</v>
      </c>
      <c r="BI114" s="47">
        <f t="shared" si="73"/>
        <v>0</v>
      </c>
      <c r="BJ114" s="47">
        <f t="shared" si="73"/>
        <v>0</v>
      </c>
      <c r="BK114" s="47">
        <f t="shared" si="73"/>
        <v>0</v>
      </c>
      <c r="BL114" s="47">
        <f t="shared" si="73"/>
        <v>0</v>
      </c>
      <c r="BM114" s="47">
        <f t="shared" si="73"/>
        <v>0</v>
      </c>
      <c r="BN114" s="47">
        <f t="shared" si="73"/>
        <v>0</v>
      </c>
      <c r="BO114" s="47">
        <f t="shared" si="73"/>
        <v>0</v>
      </c>
      <c r="BP114" s="47">
        <f t="shared" si="73"/>
        <v>0</v>
      </c>
      <c r="BQ114" s="47">
        <f t="shared" si="73"/>
        <v>0</v>
      </c>
      <c r="BR114" s="47">
        <f t="shared" si="73"/>
        <v>0</v>
      </c>
      <c r="BS114" s="47">
        <f t="shared" si="73"/>
        <v>0</v>
      </c>
      <c r="BT114" s="47">
        <f t="shared" si="73"/>
        <v>0</v>
      </c>
      <c r="BU114" s="47">
        <f t="shared" si="73"/>
        <v>0</v>
      </c>
      <c r="BV114" s="47">
        <f t="shared" si="73"/>
        <v>0</v>
      </c>
      <c r="BW114" s="47">
        <f t="shared" si="73"/>
        <v>0</v>
      </c>
      <c r="BX114" s="47">
        <f t="shared" si="73"/>
        <v>0</v>
      </c>
      <c r="BY114" s="47">
        <f t="shared" si="73"/>
        <v>0</v>
      </c>
      <c r="BZ114" s="47">
        <f t="shared" si="73"/>
        <v>0</v>
      </c>
      <c r="CA114" s="47">
        <f t="shared" si="73"/>
        <v>0</v>
      </c>
      <c r="CB114" s="47">
        <f t="shared" si="73"/>
        <v>0</v>
      </c>
      <c r="CC114" s="47">
        <f t="shared" si="73"/>
        <v>0</v>
      </c>
      <c r="CD114" s="47">
        <f t="shared" si="73"/>
        <v>0</v>
      </c>
      <c r="CE114" s="47">
        <f t="shared" si="73"/>
        <v>0</v>
      </c>
      <c r="CF114" s="47">
        <f t="shared" si="73"/>
        <v>0</v>
      </c>
      <c r="CG114" s="47">
        <f t="shared" ref="CG114:CP114" si="74">SUM(CG115:CG117)</f>
        <v>0</v>
      </c>
      <c r="CH114" s="47">
        <f t="shared" si="74"/>
        <v>0</v>
      </c>
      <c r="CI114" s="47">
        <f t="shared" si="74"/>
        <v>0</v>
      </c>
      <c r="CJ114" s="47">
        <f t="shared" si="74"/>
        <v>0</v>
      </c>
      <c r="CK114" s="47">
        <f t="shared" si="74"/>
        <v>0</v>
      </c>
      <c r="CL114" s="47">
        <f t="shared" si="74"/>
        <v>0</v>
      </c>
      <c r="CM114" s="47">
        <f t="shared" si="74"/>
        <v>0</v>
      </c>
      <c r="CN114" s="47">
        <f t="shared" si="74"/>
        <v>0</v>
      </c>
      <c r="CO114" s="47">
        <f t="shared" si="74"/>
        <v>0</v>
      </c>
      <c r="CP114" s="47">
        <f t="shared" si="74"/>
        <v>0</v>
      </c>
      <c r="CQ114" s="47">
        <f t="shared" si="73"/>
        <v>0</v>
      </c>
      <c r="CR114" s="47">
        <f t="shared" si="73"/>
        <v>0</v>
      </c>
      <c r="CS114" s="47">
        <f t="shared" si="73"/>
        <v>0</v>
      </c>
      <c r="CT114" s="47">
        <f t="shared" si="73"/>
        <v>0</v>
      </c>
      <c r="CU114" s="47">
        <f t="shared" si="73"/>
        <v>0</v>
      </c>
      <c r="CV114" s="47">
        <f t="shared" si="73"/>
        <v>0</v>
      </c>
      <c r="CW114" s="47">
        <f t="shared" si="73"/>
        <v>0</v>
      </c>
      <c r="CX114" s="47">
        <f t="shared" si="73"/>
        <v>0</v>
      </c>
      <c r="CY114" s="47">
        <f>SUM(CY115:CY117)</f>
        <v>0</v>
      </c>
      <c r="CZ114" s="47">
        <f>SUM(CZ115:CZ117)</f>
        <v>0</v>
      </c>
      <c r="DA114" s="51"/>
    </row>
    <row r="115" spans="1:105" hidden="1" outlineLevel="1" x14ac:dyDescent="0.3">
      <c r="A115" s="27" t="s">
        <v>155</v>
      </c>
      <c r="B115" s="37" t="s">
        <v>113</v>
      </c>
      <c r="C115" s="29" t="s">
        <v>88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32"/>
    </row>
    <row r="116" spans="1:105" hidden="1" outlineLevel="1" x14ac:dyDescent="0.3">
      <c r="A116" s="27" t="s">
        <v>155</v>
      </c>
      <c r="B116" s="37" t="s">
        <v>113</v>
      </c>
      <c r="C116" s="29" t="s">
        <v>88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32"/>
    </row>
    <row r="117" spans="1:105" hidden="1" outlineLevel="1" x14ac:dyDescent="0.3">
      <c r="A117" s="27" t="s">
        <v>114</v>
      </c>
      <c r="B117" s="28" t="s">
        <v>114</v>
      </c>
      <c r="C117" s="29" t="s">
        <v>88</v>
      </c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32"/>
    </row>
    <row r="118" spans="1:105" ht="31.2" hidden="1" x14ac:dyDescent="0.3">
      <c r="A118" s="45" t="s">
        <v>157</v>
      </c>
      <c r="B118" s="46" t="s">
        <v>158</v>
      </c>
      <c r="C118" s="47" t="s">
        <v>88</v>
      </c>
      <c r="D118" s="47"/>
      <c r="E118" s="47"/>
      <c r="F118" s="47"/>
      <c r="G118" s="47"/>
      <c r="H118" s="47">
        <f>SUM(H119:H121)</f>
        <v>0</v>
      </c>
      <c r="I118" s="47">
        <f t="shared" ref="I118:CX118" si="75">SUM(I119:I121)</f>
        <v>0</v>
      </c>
      <c r="J118" s="47" t="s">
        <v>89</v>
      </c>
      <c r="K118" s="47">
        <f t="shared" si="75"/>
        <v>0</v>
      </c>
      <c r="L118" s="47">
        <f t="shared" si="75"/>
        <v>0</v>
      </c>
      <c r="M118" s="47" t="s">
        <v>89</v>
      </c>
      <c r="N118" s="47">
        <f t="shared" si="75"/>
        <v>0</v>
      </c>
      <c r="O118" s="47">
        <f t="shared" si="75"/>
        <v>0</v>
      </c>
      <c r="P118" s="47">
        <f t="shared" si="75"/>
        <v>0</v>
      </c>
      <c r="Q118" s="47">
        <f t="shared" si="75"/>
        <v>0</v>
      </c>
      <c r="R118" s="47">
        <f t="shared" si="75"/>
        <v>0</v>
      </c>
      <c r="S118" s="47">
        <f t="shared" si="75"/>
        <v>0</v>
      </c>
      <c r="T118" s="47">
        <f t="shared" si="75"/>
        <v>0</v>
      </c>
      <c r="U118" s="47">
        <f t="shared" si="75"/>
        <v>0</v>
      </c>
      <c r="V118" s="47">
        <f t="shared" si="75"/>
        <v>0</v>
      </c>
      <c r="W118" s="47">
        <f t="shared" si="75"/>
        <v>0</v>
      </c>
      <c r="X118" s="47">
        <f t="shared" si="75"/>
        <v>0</v>
      </c>
      <c r="Y118" s="47">
        <f t="shared" si="75"/>
        <v>0</v>
      </c>
      <c r="Z118" s="47">
        <f t="shared" si="75"/>
        <v>0</v>
      </c>
      <c r="AA118" s="47">
        <f t="shared" si="75"/>
        <v>0</v>
      </c>
      <c r="AB118" s="47">
        <f t="shared" si="75"/>
        <v>0</v>
      </c>
      <c r="AC118" s="47">
        <f t="shared" si="75"/>
        <v>0</v>
      </c>
      <c r="AD118" s="47">
        <f t="shared" si="75"/>
        <v>0</v>
      </c>
      <c r="AE118" s="47">
        <f t="shared" si="75"/>
        <v>0</v>
      </c>
      <c r="AF118" s="47">
        <f t="shared" si="75"/>
        <v>0</v>
      </c>
      <c r="AG118" s="47">
        <f t="shared" si="75"/>
        <v>0</v>
      </c>
      <c r="AH118" s="47">
        <f t="shared" si="75"/>
        <v>0</v>
      </c>
      <c r="AI118" s="47">
        <f t="shared" si="75"/>
        <v>0</v>
      </c>
      <c r="AJ118" s="47">
        <f t="shared" si="75"/>
        <v>0</v>
      </c>
      <c r="AK118" s="47">
        <f t="shared" si="75"/>
        <v>0</v>
      </c>
      <c r="AL118" s="47">
        <f t="shared" si="75"/>
        <v>0</v>
      </c>
      <c r="AM118" s="47">
        <f t="shared" si="75"/>
        <v>0</v>
      </c>
      <c r="AN118" s="47">
        <f t="shared" si="75"/>
        <v>0</v>
      </c>
      <c r="AO118" s="47">
        <f t="shared" si="75"/>
        <v>0</v>
      </c>
      <c r="AP118" s="47">
        <f t="shared" si="75"/>
        <v>0</v>
      </c>
      <c r="AQ118" s="47">
        <f t="shared" si="75"/>
        <v>0</v>
      </c>
      <c r="AR118" s="47">
        <f t="shared" si="75"/>
        <v>0</v>
      </c>
      <c r="AS118" s="47">
        <f t="shared" si="75"/>
        <v>0</v>
      </c>
      <c r="AT118" s="47">
        <f t="shared" si="75"/>
        <v>0</v>
      </c>
      <c r="AU118" s="47">
        <f t="shared" si="75"/>
        <v>0</v>
      </c>
      <c r="AV118" s="47">
        <f t="shared" si="75"/>
        <v>0</v>
      </c>
      <c r="AW118" s="47">
        <f t="shared" si="75"/>
        <v>0</v>
      </c>
      <c r="AX118" s="47">
        <f t="shared" si="75"/>
        <v>0</v>
      </c>
      <c r="AY118" s="47">
        <f t="shared" si="75"/>
        <v>0</v>
      </c>
      <c r="AZ118" s="47">
        <f t="shared" si="75"/>
        <v>0</v>
      </c>
      <c r="BA118" s="47">
        <f t="shared" si="75"/>
        <v>0</v>
      </c>
      <c r="BB118" s="47">
        <f t="shared" si="75"/>
        <v>0</v>
      </c>
      <c r="BC118" s="47">
        <f t="shared" si="75"/>
        <v>0</v>
      </c>
      <c r="BD118" s="47">
        <f t="shared" si="75"/>
        <v>0</v>
      </c>
      <c r="BE118" s="47">
        <f t="shared" si="75"/>
        <v>0</v>
      </c>
      <c r="BF118" s="47">
        <f t="shared" si="75"/>
        <v>0</v>
      </c>
      <c r="BG118" s="47">
        <f t="shared" si="75"/>
        <v>0</v>
      </c>
      <c r="BH118" s="47">
        <f t="shared" si="75"/>
        <v>0</v>
      </c>
      <c r="BI118" s="47">
        <f t="shared" si="75"/>
        <v>0</v>
      </c>
      <c r="BJ118" s="47">
        <f t="shared" si="75"/>
        <v>0</v>
      </c>
      <c r="BK118" s="47">
        <f t="shared" si="75"/>
        <v>0</v>
      </c>
      <c r="BL118" s="47">
        <f t="shared" si="75"/>
        <v>0</v>
      </c>
      <c r="BM118" s="47">
        <f t="shared" si="75"/>
        <v>0</v>
      </c>
      <c r="BN118" s="47">
        <f t="shared" si="75"/>
        <v>0</v>
      </c>
      <c r="BO118" s="47">
        <f t="shared" si="75"/>
        <v>0</v>
      </c>
      <c r="BP118" s="47">
        <f t="shared" si="75"/>
        <v>0</v>
      </c>
      <c r="BQ118" s="47">
        <f t="shared" si="75"/>
        <v>0</v>
      </c>
      <c r="BR118" s="47">
        <f t="shared" si="75"/>
        <v>0</v>
      </c>
      <c r="BS118" s="47">
        <f t="shared" si="75"/>
        <v>0</v>
      </c>
      <c r="BT118" s="47">
        <f t="shared" si="75"/>
        <v>0</v>
      </c>
      <c r="BU118" s="47">
        <f t="shared" si="75"/>
        <v>0</v>
      </c>
      <c r="BV118" s="47">
        <f t="shared" si="75"/>
        <v>0</v>
      </c>
      <c r="BW118" s="47">
        <f t="shared" si="75"/>
        <v>0</v>
      </c>
      <c r="BX118" s="47">
        <f t="shared" si="75"/>
        <v>0</v>
      </c>
      <c r="BY118" s="47">
        <f t="shared" si="75"/>
        <v>0</v>
      </c>
      <c r="BZ118" s="47">
        <f t="shared" si="75"/>
        <v>0</v>
      </c>
      <c r="CA118" s="47">
        <f t="shared" si="75"/>
        <v>0</v>
      </c>
      <c r="CB118" s="47">
        <f t="shared" si="75"/>
        <v>0</v>
      </c>
      <c r="CC118" s="47">
        <f t="shared" si="75"/>
        <v>0</v>
      </c>
      <c r="CD118" s="47">
        <f t="shared" si="75"/>
        <v>0</v>
      </c>
      <c r="CE118" s="47">
        <f t="shared" si="75"/>
        <v>0</v>
      </c>
      <c r="CF118" s="47">
        <f t="shared" si="75"/>
        <v>0</v>
      </c>
      <c r="CG118" s="47">
        <f t="shared" ref="CG118:CP118" si="76">SUM(CG119:CG121)</f>
        <v>0</v>
      </c>
      <c r="CH118" s="47">
        <f t="shared" si="76"/>
        <v>0</v>
      </c>
      <c r="CI118" s="47">
        <f t="shared" si="76"/>
        <v>0</v>
      </c>
      <c r="CJ118" s="47">
        <f t="shared" si="76"/>
        <v>0</v>
      </c>
      <c r="CK118" s="47">
        <f t="shared" si="76"/>
        <v>0</v>
      </c>
      <c r="CL118" s="47">
        <f t="shared" si="76"/>
        <v>0</v>
      </c>
      <c r="CM118" s="47">
        <f t="shared" si="76"/>
        <v>0</v>
      </c>
      <c r="CN118" s="47">
        <f t="shared" si="76"/>
        <v>0</v>
      </c>
      <c r="CO118" s="47">
        <f t="shared" si="76"/>
        <v>0</v>
      </c>
      <c r="CP118" s="47">
        <f t="shared" si="76"/>
        <v>0</v>
      </c>
      <c r="CQ118" s="47">
        <f t="shared" si="75"/>
        <v>0</v>
      </c>
      <c r="CR118" s="47">
        <f t="shared" si="75"/>
        <v>0</v>
      </c>
      <c r="CS118" s="47">
        <f t="shared" si="75"/>
        <v>0</v>
      </c>
      <c r="CT118" s="47">
        <f t="shared" si="75"/>
        <v>0</v>
      </c>
      <c r="CU118" s="47">
        <f t="shared" si="75"/>
        <v>0</v>
      </c>
      <c r="CV118" s="47">
        <f t="shared" si="75"/>
        <v>0</v>
      </c>
      <c r="CW118" s="47">
        <f t="shared" si="75"/>
        <v>0</v>
      </c>
      <c r="CX118" s="47">
        <f t="shared" si="75"/>
        <v>0</v>
      </c>
      <c r="CY118" s="47">
        <f>SUM(CY119:CY121)</f>
        <v>0</v>
      </c>
      <c r="CZ118" s="47">
        <f>SUM(CZ119:CZ121)</f>
        <v>0</v>
      </c>
      <c r="DA118" s="51"/>
    </row>
    <row r="119" spans="1:105" hidden="1" outlineLevel="1" x14ac:dyDescent="0.3">
      <c r="A119" s="27" t="s">
        <v>157</v>
      </c>
      <c r="B119" s="37" t="s">
        <v>113</v>
      </c>
      <c r="C119" s="29" t="s">
        <v>88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36"/>
      <c r="N119" s="36"/>
      <c r="O119" s="36"/>
      <c r="P119" s="36"/>
      <c r="Q119" s="36"/>
      <c r="R119" s="36"/>
      <c r="S119" s="36"/>
      <c r="T119" s="36">
        <f>O119+V119</f>
        <v>0</v>
      </c>
      <c r="U119" s="36">
        <f>O119+X119</f>
        <v>0</v>
      </c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32"/>
    </row>
    <row r="120" spans="1:105" hidden="1" outlineLevel="1" x14ac:dyDescent="0.3">
      <c r="A120" s="27" t="s">
        <v>157</v>
      </c>
      <c r="B120" s="37" t="s">
        <v>113</v>
      </c>
      <c r="C120" s="29" t="s">
        <v>88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36"/>
      <c r="N120" s="36"/>
      <c r="O120" s="36"/>
      <c r="P120" s="36"/>
      <c r="Q120" s="36"/>
      <c r="R120" s="36"/>
      <c r="S120" s="36"/>
      <c r="T120" s="36">
        <f>O120+V120</f>
        <v>0</v>
      </c>
      <c r="U120" s="36">
        <f>O120+X120</f>
        <v>0</v>
      </c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32"/>
    </row>
    <row r="121" spans="1:105" hidden="1" outlineLevel="1" x14ac:dyDescent="0.3">
      <c r="A121" s="27" t="s">
        <v>114</v>
      </c>
      <c r="B121" s="28" t="s">
        <v>114</v>
      </c>
      <c r="C121" s="29" t="s">
        <v>88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36"/>
      <c r="N121" s="36"/>
      <c r="O121" s="36"/>
      <c r="P121" s="36"/>
      <c r="Q121" s="36"/>
      <c r="R121" s="36"/>
      <c r="S121" s="36"/>
      <c r="T121" s="36">
        <f>O121+V121</f>
        <v>0</v>
      </c>
      <c r="U121" s="36">
        <f>O121+X121</f>
        <v>0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32"/>
    </row>
    <row r="122" spans="1:105" ht="31.2" hidden="1" x14ac:dyDescent="0.3">
      <c r="A122" s="45" t="s">
        <v>159</v>
      </c>
      <c r="B122" s="46" t="s">
        <v>160</v>
      </c>
      <c r="C122" s="47" t="s">
        <v>88</v>
      </c>
      <c r="D122" s="47"/>
      <c r="E122" s="47"/>
      <c r="F122" s="47"/>
      <c r="G122" s="47"/>
      <c r="H122" s="47">
        <f>SUM(H123:H128)</f>
        <v>0</v>
      </c>
      <c r="I122" s="50">
        <f>SUM(I123:I128)</f>
        <v>0</v>
      </c>
      <c r="J122" s="47" t="s">
        <v>89</v>
      </c>
      <c r="K122" s="47">
        <f>SUM(K123:K128)</f>
        <v>0</v>
      </c>
      <c r="L122" s="59">
        <f>SUM(L123:L128)</f>
        <v>0</v>
      </c>
      <c r="M122" s="47" t="s">
        <v>89</v>
      </c>
      <c r="N122" s="47">
        <f t="shared" ref="N122:BY122" si="77">SUM(N123:N128)</f>
        <v>0</v>
      </c>
      <c r="O122" s="47">
        <f t="shared" si="77"/>
        <v>0</v>
      </c>
      <c r="P122" s="47">
        <f t="shared" si="77"/>
        <v>0</v>
      </c>
      <c r="Q122" s="47">
        <f t="shared" si="77"/>
        <v>0</v>
      </c>
      <c r="R122" s="47">
        <f t="shared" si="77"/>
        <v>0</v>
      </c>
      <c r="S122" s="47">
        <f t="shared" si="77"/>
        <v>0</v>
      </c>
      <c r="T122" s="47">
        <f t="shared" si="77"/>
        <v>0</v>
      </c>
      <c r="U122" s="47">
        <f t="shared" si="77"/>
        <v>0</v>
      </c>
      <c r="V122" s="47">
        <f t="shared" si="77"/>
        <v>0</v>
      </c>
      <c r="W122" s="47">
        <f t="shared" si="77"/>
        <v>0</v>
      </c>
      <c r="X122" s="47">
        <f t="shared" si="77"/>
        <v>0</v>
      </c>
      <c r="Y122" s="47">
        <f t="shared" si="77"/>
        <v>0</v>
      </c>
      <c r="Z122" s="47">
        <f t="shared" si="77"/>
        <v>0</v>
      </c>
      <c r="AA122" s="47">
        <f t="shared" si="77"/>
        <v>0</v>
      </c>
      <c r="AB122" s="47">
        <f t="shared" si="77"/>
        <v>0</v>
      </c>
      <c r="AC122" s="47">
        <f t="shared" si="77"/>
        <v>0</v>
      </c>
      <c r="AD122" s="47">
        <f t="shared" si="77"/>
        <v>0</v>
      </c>
      <c r="AE122" s="47">
        <f t="shared" si="77"/>
        <v>0</v>
      </c>
      <c r="AF122" s="47">
        <f t="shared" si="77"/>
        <v>0</v>
      </c>
      <c r="AG122" s="50">
        <f t="shared" si="77"/>
        <v>0</v>
      </c>
      <c r="AH122" s="47">
        <f t="shared" si="77"/>
        <v>0</v>
      </c>
      <c r="AI122" s="50">
        <f t="shared" si="77"/>
        <v>0</v>
      </c>
      <c r="AJ122" s="47">
        <f t="shared" si="77"/>
        <v>0</v>
      </c>
      <c r="AK122" s="50">
        <f t="shared" si="77"/>
        <v>0</v>
      </c>
      <c r="AL122" s="50">
        <f t="shared" si="77"/>
        <v>0</v>
      </c>
      <c r="AM122" s="47">
        <f t="shared" si="77"/>
        <v>0</v>
      </c>
      <c r="AN122" s="50">
        <f t="shared" si="77"/>
        <v>0</v>
      </c>
      <c r="AO122" s="47">
        <f t="shared" si="77"/>
        <v>0</v>
      </c>
      <c r="AP122" s="47">
        <f t="shared" si="77"/>
        <v>0</v>
      </c>
      <c r="AQ122" s="50">
        <f t="shared" si="77"/>
        <v>0</v>
      </c>
      <c r="AR122" s="47">
        <f t="shared" si="77"/>
        <v>0</v>
      </c>
      <c r="AS122" s="47">
        <f t="shared" si="77"/>
        <v>0</v>
      </c>
      <c r="AT122" s="47">
        <f t="shared" si="77"/>
        <v>0</v>
      </c>
      <c r="AU122" s="47">
        <f t="shared" si="77"/>
        <v>0</v>
      </c>
      <c r="AV122" s="47">
        <f t="shared" si="77"/>
        <v>0</v>
      </c>
      <c r="AW122" s="47">
        <f t="shared" si="77"/>
        <v>0</v>
      </c>
      <c r="AX122" s="47">
        <f t="shared" si="77"/>
        <v>0</v>
      </c>
      <c r="AY122" s="47">
        <f t="shared" si="77"/>
        <v>0</v>
      </c>
      <c r="AZ122" s="47">
        <f t="shared" si="77"/>
        <v>0</v>
      </c>
      <c r="BA122" s="47">
        <f t="shared" si="77"/>
        <v>0</v>
      </c>
      <c r="BB122" s="47">
        <f t="shared" si="77"/>
        <v>0</v>
      </c>
      <c r="BC122" s="47">
        <f t="shared" si="77"/>
        <v>0</v>
      </c>
      <c r="BD122" s="47">
        <f t="shared" si="77"/>
        <v>0</v>
      </c>
      <c r="BE122" s="47">
        <f t="shared" si="77"/>
        <v>0</v>
      </c>
      <c r="BF122" s="47">
        <f t="shared" si="77"/>
        <v>0</v>
      </c>
      <c r="BG122" s="47">
        <f t="shared" si="77"/>
        <v>0</v>
      </c>
      <c r="BH122" s="47">
        <f t="shared" si="77"/>
        <v>0</v>
      </c>
      <c r="BI122" s="47">
        <f t="shared" si="77"/>
        <v>0</v>
      </c>
      <c r="BJ122" s="47">
        <f t="shared" si="77"/>
        <v>0</v>
      </c>
      <c r="BK122" s="47">
        <f t="shared" si="77"/>
        <v>0</v>
      </c>
      <c r="BL122" s="47">
        <f t="shared" si="77"/>
        <v>0</v>
      </c>
      <c r="BM122" s="47">
        <f t="shared" si="77"/>
        <v>0</v>
      </c>
      <c r="BN122" s="47">
        <f t="shared" si="77"/>
        <v>0</v>
      </c>
      <c r="BO122" s="47">
        <f t="shared" si="77"/>
        <v>0</v>
      </c>
      <c r="BP122" s="47">
        <f t="shared" si="77"/>
        <v>0</v>
      </c>
      <c r="BQ122" s="47">
        <f t="shared" si="77"/>
        <v>0</v>
      </c>
      <c r="BR122" s="47">
        <f t="shared" si="77"/>
        <v>0</v>
      </c>
      <c r="BS122" s="47">
        <f t="shared" si="77"/>
        <v>0</v>
      </c>
      <c r="BT122" s="47">
        <f t="shared" si="77"/>
        <v>0</v>
      </c>
      <c r="BU122" s="47">
        <f t="shared" si="77"/>
        <v>0</v>
      </c>
      <c r="BV122" s="47">
        <f t="shared" si="77"/>
        <v>0</v>
      </c>
      <c r="BW122" s="47">
        <f t="shared" si="77"/>
        <v>0</v>
      </c>
      <c r="BX122" s="47">
        <f t="shared" si="77"/>
        <v>0</v>
      </c>
      <c r="BY122" s="47">
        <f t="shared" si="77"/>
        <v>0</v>
      </c>
      <c r="BZ122" s="47">
        <f t="shared" ref="BZ122:CZ122" si="78">SUM(BZ123:BZ128)</f>
        <v>0</v>
      </c>
      <c r="CA122" s="47">
        <f t="shared" si="78"/>
        <v>0</v>
      </c>
      <c r="CB122" s="47">
        <f t="shared" si="78"/>
        <v>0</v>
      </c>
      <c r="CC122" s="47">
        <f t="shared" si="78"/>
        <v>0</v>
      </c>
      <c r="CD122" s="47">
        <f t="shared" si="78"/>
        <v>0</v>
      </c>
      <c r="CE122" s="47">
        <f t="shared" si="78"/>
        <v>0</v>
      </c>
      <c r="CF122" s="47">
        <f t="shared" si="78"/>
        <v>0</v>
      </c>
      <c r="CG122" s="47">
        <f t="shared" si="78"/>
        <v>0</v>
      </c>
      <c r="CH122" s="47">
        <f t="shared" si="78"/>
        <v>0</v>
      </c>
      <c r="CI122" s="47">
        <f t="shared" si="78"/>
        <v>0</v>
      </c>
      <c r="CJ122" s="47">
        <f t="shared" ref="CJ122:CP122" si="79">SUM(CJ123:CJ128)</f>
        <v>0</v>
      </c>
      <c r="CK122" s="47">
        <f t="shared" si="79"/>
        <v>0</v>
      </c>
      <c r="CL122" s="47">
        <f t="shared" si="79"/>
        <v>0</v>
      </c>
      <c r="CM122" s="47">
        <f t="shared" si="79"/>
        <v>0</v>
      </c>
      <c r="CN122" s="47">
        <f t="shared" si="79"/>
        <v>0</v>
      </c>
      <c r="CO122" s="47">
        <f t="shared" si="79"/>
        <v>0</v>
      </c>
      <c r="CP122" s="47">
        <f t="shared" si="79"/>
        <v>0</v>
      </c>
      <c r="CQ122" s="50">
        <f t="shared" si="78"/>
        <v>0</v>
      </c>
      <c r="CR122" s="47">
        <f t="shared" si="78"/>
        <v>0</v>
      </c>
      <c r="CS122" s="47">
        <f t="shared" si="78"/>
        <v>0</v>
      </c>
      <c r="CT122" s="50">
        <f t="shared" si="78"/>
        <v>0</v>
      </c>
      <c r="CU122" s="47">
        <f t="shared" si="78"/>
        <v>0</v>
      </c>
      <c r="CV122" s="49">
        <f t="shared" si="78"/>
        <v>0</v>
      </c>
      <c r="CW122" s="47">
        <f t="shared" si="78"/>
        <v>0</v>
      </c>
      <c r="CX122" s="47">
        <f t="shared" si="78"/>
        <v>0</v>
      </c>
      <c r="CY122" s="49">
        <f t="shared" si="78"/>
        <v>0</v>
      </c>
      <c r="CZ122" s="47">
        <f t="shared" si="78"/>
        <v>0</v>
      </c>
      <c r="DA122" s="51"/>
    </row>
    <row r="123" spans="1:105" s="1" customFormat="1" hidden="1" x14ac:dyDescent="0.3">
      <c r="A123" s="27" t="s">
        <v>159</v>
      </c>
      <c r="B123" s="67"/>
      <c r="C123" s="60"/>
      <c r="D123" s="36"/>
      <c r="E123" s="36"/>
      <c r="F123" s="36"/>
      <c r="G123" s="36"/>
      <c r="H123" s="61"/>
      <c r="I123" s="61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>
        <f t="shared" ref="T123:T128" si="80">O123+V123</f>
        <v>0</v>
      </c>
      <c r="U123" s="36">
        <f t="shared" ref="U123:U128" si="81">O123+X123</f>
        <v>0</v>
      </c>
      <c r="V123" s="36"/>
      <c r="W123" s="36"/>
      <c r="X123" s="36"/>
      <c r="Y123" s="61">
        <f t="shared" ref="Y123:Y128" si="82">AB123</f>
        <v>0</v>
      </c>
      <c r="Z123" s="36"/>
      <c r="AA123" s="36"/>
      <c r="AB123" s="61"/>
      <c r="AC123" s="36"/>
      <c r="AD123" s="36"/>
      <c r="AE123" s="36"/>
      <c r="AF123" s="36"/>
      <c r="AG123" s="61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53">
        <f t="shared" ref="CQ123:CU128" si="83">AI123+AS123+BC123+BM123+BW123</f>
        <v>0</v>
      </c>
      <c r="CR123" s="53">
        <f t="shared" si="83"/>
        <v>0</v>
      </c>
      <c r="CS123" s="53">
        <f t="shared" si="83"/>
        <v>0</v>
      </c>
      <c r="CT123" s="53">
        <f t="shared" si="83"/>
        <v>0</v>
      </c>
      <c r="CU123" s="53">
        <f t="shared" si="83"/>
        <v>0</v>
      </c>
      <c r="CV123" s="33"/>
      <c r="CW123" s="29"/>
      <c r="CX123" s="29"/>
      <c r="CY123" s="33"/>
      <c r="CZ123" s="36"/>
      <c r="DA123" s="57"/>
    </row>
    <row r="124" spans="1:105" s="1" customFormat="1" hidden="1" x14ac:dyDescent="0.3">
      <c r="A124" s="27" t="s">
        <v>159</v>
      </c>
      <c r="B124" s="67"/>
      <c r="C124" s="60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>
        <f>O124+V124</f>
        <v>0</v>
      </c>
      <c r="U124" s="36">
        <f t="shared" si="81"/>
        <v>0</v>
      </c>
      <c r="V124" s="36"/>
      <c r="W124" s="36"/>
      <c r="X124" s="36"/>
      <c r="Y124" s="61">
        <f t="shared" si="82"/>
        <v>0</v>
      </c>
      <c r="Z124" s="36"/>
      <c r="AA124" s="36"/>
      <c r="AB124" s="36"/>
      <c r="AC124" s="36"/>
      <c r="AD124" s="36"/>
      <c r="AE124" s="36"/>
      <c r="AF124" s="36"/>
      <c r="AG124" s="61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53">
        <f t="shared" si="83"/>
        <v>0</v>
      </c>
      <c r="CR124" s="53">
        <f t="shared" si="83"/>
        <v>0</v>
      </c>
      <c r="CS124" s="53">
        <f t="shared" si="83"/>
        <v>0</v>
      </c>
      <c r="CT124" s="53">
        <f t="shared" si="83"/>
        <v>0</v>
      </c>
      <c r="CU124" s="53">
        <f t="shared" si="83"/>
        <v>0</v>
      </c>
      <c r="CV124" s="33"/>
      <c r="CW124" s="29"/>
      <c r="CX124" s="29"/>
      <c r="CY124" s="33"/>
      <c r="CZ124" s="36"/>
      <c r="DA124" s="57"/>
    </row>
    <row r="125" spans="1:105" s="1" customFormat="1" hidden="1" x14ac:dyDescent="0.3">
      <c r="A125" s="27" t="s">
        <v>159</v>
      </c>
      <c r="B125" s="67"/>
      <c r="C125" s="60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>
        <f t="shared" si="80"/>
        <v>0</v>
      </c>
      <c r="U125" s="36">
        <f t="shared" si="81"/>
        <v>0</v>
      </c>
      <c r="V125" s="36"/>
      <c r="W125" s="36"/>
      <c r="X125" s="36"/>
      <c r="Y125" s="61">
        <f t="shared" si="82"/>
        <v>0</v>
      </c>
      <c r="Z125" s="36"/>
      <c r="AA125" s="36"/>
      <c r="AB125" s="36"/>
      <c r="AC125" s="36"/>
      <c r="AD125" s="36"/>
      <c r="AE125" s="36"/>
      <c r="AF125" s="36"/>
      <c r="AG125" s="61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53">
        <f t="shared" si="83"/>
        <v>0</v>
      </c>
      <c r="CR125" s="53">
        <f t="shared" si="83"/>
        <v>0</v>
      </c>
      <c r="CS125" s="53">
        <f t="shared" si="83"/>
        <v>0</v>
      </c>
      <c r="CT125" s="53">
        <f t="shared" si="83"/>
        <v>0</v>
      </c>
      <c r="CU125" s="53">
        <f t="shared" si="83"/>
        <v>0</v>
      </c>
      <c r="CV125" s="33"/>
      <c r="CW125" s="29"/>
      <c r="CX125" s="29"/>
      <c r="CY125" s="33"/>
      <c r="CZ125" s="36"/>
      <c r="DA125" s="57"/>
    </row>
    <row r="126" spans="1:105" ht="32.4" hidden="1" customHeight="1" x14ac:dyDescent="0.3">
      <c r="A126" s="27" t="s">
        <v>159</v>
      </c>
      <c r="B126" s="37"/>
      <c r="C126" s="52"/>
      <c r="D126" s="29"/>
      <c r="E126" s="29"/>
      <c r="F126" s="29"/>
      <c r="G126" s="29"/>
      <c r="H126" s="29"/>
      <c r="I126" s="34"/>
      <c r="J126" s="29"/>
      <c r="K126" s="29"/>
      <c r="L126" s="61"/>
      <c r="M126" s="36"/>
      <c r="N126" s="36"/>
      <c r="O126" s="36"/>
      <c r="P126" s="36"/>
      <c r="Q126" s="36"/>
      <c r="R126" s="36"/>
      <c r="S126" s="36"/>
      <c r="T126" s="36">
        <f t="shared" si="80"/>
        <v>0</v>
      </c>
      <c r="U126" s="36">
        <f t="shared" si="81"/>
        <v>0</v>
      </c>
      <c r="V126" s="36"/>
      <c r="W126" s="36"/>
      <c r="X126" s="36"/>
      <c r="Y126" s="61">
        <f t="shared" si="82"/>
        <v>0</v>
      </c>
      <c r="Z126" s="36"/>
      <c r="AA126" s="36"/>
      <c r="AB126" s="36"/>
      <c r="AC126" s="36"/>
      <c r="AD126" s="36"/>
      <c r="AE126" s="36"/>
      <c r="AF126" s="36"/>
      <c r="AG126" s="61"/>
      <c r="AH126" s="36"/>
      <c r="AI126" s="61"/>
      <c r="AJ126" s="36"/>
      <c r="AK126" s="61"/>
      <c r="AL126" s="61"/>
      <c r="AM126" s="29"/>
      <c r="AN126" s="61"/>
      <c r="AO126" s="29"/>
      <c r="AP126" s="29"/>
      <c r="AQ126" s="61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53">
        <f t="shared" si="83"/>
        <v>0</v>
      </c>
      <c r="CR126" s="53">
        <f t="shared" si="83"/>
        <v>0</v>
      </c>
      <c r="CS126" s="53">
        <f t="shared" si="83"/>
        <v>0</v>
      </c>
      <c r="CT126" s="53">
        <f t="shared" si="83"/>
        <v>0</v>
      </c>
      <c r="CU126" s="53">
        <f t="shared" si="83"/>
        <v>0</v>
      </c>
      <c r="CV126" s="34"/>
      <c r="CW126" s="29"/>
      <c r="CX126" s="29"/>
      <c r="CY126" s="34"/>
      <c r="CZ126" s="29"/>
      <c r="DA126" s="32"/>
    </row>
    <row r="127" spans="1:105" ht="32.4" hidden="1" customHeight="1" x14ac:dyDescent="0.3">
      <c r="A127" s="27"/>
      <c r="B127" s="37"/>
      <c r="C127" s="52"/>
      <c r="D127" s="29"/>
      <c r="E127" s="29"/>
      <c r="F127" s="29"/>
      <c r="G127" s="29"/>
      <c r="H127" s="29"/>
      <c r="I127" s="34"/>
      <c r="J127" s="29"/>
      <c r="K127" s="29"/>
      <c r="L127" s="61"/>
      <c r="M127" s="36"/>
      <c r="N127" s="36"/>
      <c r="O127" s="36"/>
      <c r="P127" s="36"/>
      <c r="Q127" s="36"/>
      <c r="R127" s="36"/>
      <c r="S127" s="36"/>
      <c r="T127" s="36">
        <f>O127+V127</f>
        <v>0</v>
      </c>
      <c r="U127" s="36">
        <f>O127+X127</f>
        <v>0</v>
      </c>
      <c r="V127" s="36"/>
      <c r="W127" s="36"/>
      <c r="X127" s="36"/>
      <c r="Y127" s="61">
        <f t="shared" si="82"/>
        <v>0</v>
      </c>
      <c r="Z127" s="36"/>
      <c r="AA127" s="36"/>
      <c r="AB127" s="36"/>
      <c r="AC127" s="36"/>
      <c r="AD127" s="36"/>
      <c r="AE127" s="36"/>
      <c r="AF127" s="36"/>
      <c r="AG127" s="61"/>
      <c r="AH127" s="36"/>
      <c r="AI127" s="61"/>
      <c r="AJ127" s="36"/>
      <c r="AK127" s="61"/>
      <c r="AL127" s="61"/>
      <c r="AM127" s="29"/>
      <c r="AN127" s="61"/>
      <c r="AO127" s="29"/>
      <c r="AP127" s="29"/>
      <c r="AQ127" s="61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53">
        <f t="shared" si="83"/>
        <v>0</v>
      </c>
      <c r="CR127" s="53">
        <f t="shared" si="83"/>
        <v>0</v>
      </c>
      <c r="CS127" s="53">
        <f t="shared" si="83"/>
        <v>0</v>
      </c>
      <c r="CT127" s="53">
        <f t="shared" si="83"/>
        <v>0</v>
      </c>
      <c r="CU127" s="53">
        <f t="shared" si="83"/>
        <v>0</v>
      </c>
      <c r="CV127" s="34"/>
      <c r="CW127" s="29"/>
      <c r="CX127" s="29"/>
      <c r="CY127" s="34"/>
      <c r="CZ127" s="29"/>
      <c r="DA127" s="32"/>
    </row>
    <row r="128" spans="1:105" ht="33" hidden="1" customHeight="1" x14ac:dyDescent="0.3">
      <c r="A128" s="27" t="s">
        <v>159</v>
      </c>
      <c r="B128" s="37"/>
      <c r="C128" s="52"/>
      <c r="D128" s="29"/>
      <c r="E128" s="29"/>
      <c r="F128" s="29"/>
      <c r="G128" s="29"/>
      <c r="H128" s="29"/>
      <c r="I128" s="34"/>
      <c r="J128" s="29"/>
      <c r="K128" s="29"/>
      <c r="L128" s="61"/>
      <c r="M128" s="36"/>
      <c r="N128" s="36"/>
      <c r="O128" s="36"/>
      <c r="P128" s="36"/>
      <c r="Q128" s="36"/>
      <c r="R128" s="36"/>
      <c r="S128" s="36"/>
      <c r="T128" s="36">
        <f t="shared" si="80"/>
        <v>0</v>
      </c>
      <c r="U128" s="36">
        <f t="shared" si="81"/>
        <v>0</v>
      </c>
      <c r="V128" s="36"/>
      <c r="W128" s="36"/>
      <c r="X128" s="36"/>
      <c r="Y128" s="61">
        <f t="shared" si="82"/>
        <v>0</v>
      </c>
      <c r="Z128" s="36"/>
      <c r="AA128" s="36"/>
      <c r="AB128" s="36"/>
      <c r="AC128" s="36"/>
      <c r="AD128" s="36"/>
      <c r="AE128" s="36"/>
      <c r="AF128" s="36"/>
      <c r="AG128" s="61"/>
      <c r="AH128" s="36"/>
      <c r="AI128" s="61"/>
      <c r="AJ128" s="36"/>
      <c r="AK128" s="61"/>
      <c r="AL128" s="61"/>
      <c r="AM128" s="29"/>
      <c r="AN128" s="61"/>
      <c r="AO128" s="29"/>
      <c r="AP128" s="29"/>
      <c r="AQ128" s="61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53">
        <f t="shared" si="83"/>
        <v>0</v>
      </c>
      <c r="CR128" s="53">
        <f t="shared" si="83"/>
        <v>0</v>
      </c>
      <c r="CS128" s="53">
        <f t="shared" si="83"/>
        <v>0</v>
      </c>
      <c r="CT128" s="53">
        <f t="shared" si="83"/>
        <v>0</v>
      </c>
      <c r="CU128" s="53">
        <f t="shared" si="83"/>
        <v>0</v>
      </c>
      <c r="CV128" s="34"/>
      <c r="CW128" s="29"/>
      <c r="CX128" s="29"/>
      <c r="CY128" s="34"/>
      <c r="CZ128" s="29"/>
      <c r="DA128" s="32"/>
    </row>
    <row r="129" spans="1:105" ht="51.6" hidden="1" customHeight="1" x14ac:dyDescent="0.3">
      <c r="A129" s="45" t="s">
        <v>161</v>
      </c>
      <c r="B129" s="46" t="s">
        <v>162</v>
      </c>
      <c r="C129" s="47" t="s">
        <v>88</v>
      </c>
      <c r="D129" s="47"/>
      <c r="E129" s="47"/>
      <c r="F129" s="47"/>
      <c r="G129" s="47"/>
      <c r="H129" s="47">
        <f>SUM(H130:H132)</f>
        <v>0</v>
      </c>
      <c r="I129" s="47">
        <f t="shared" ref="I129:CX129" si="84">SUM(I130:I132)</f>
        <v>0</v>
      </c>
      <c r="J129" s="47" t="s">
        <v>89</v>
      </c>
      <c r="K129" s="47">
        <f t="shared" si="84"/>
        <v>0</v>
      </c>
      <c r="L129" s="47">
        <f t="shared" si="84"/>
        <v>0</v>
      </c>
      <c r="M129" s="47" t="s">
        <v>89</v>
      </c>
      <c r="N129" s="47">
        <f t="shared" si="84"/>
        <v>0</v>
      </c>
      <c r="O129" s="47">
        <f t="shared" si="84"/>
        <v>0</v>
      </c>
      <c r="P129" s="47">
        <f t="shared" si="84"/>
        <v>0</v>
      </c>
      <c r="Q129" s="47">
        <f t="shared" si="84"/>
        <v>0</v>
      </c>
      <c r="R129" s="47">
        <f t="shared" si="84"/>
        <v>0</v>
      </c>
      <c r="S129" s="47">
        <f t="shared" si="84"/>
        <v>0</v>
      </c>
      <c r="T129" s="47">
        <f t="shared" si="84"/>
        <v>0</v>
      </c>
      <c r="U129" s="47">
        <f t="shared" si="84"/>
        <v>0</v>
      </c>
      <c r="V129" s="47">
        <f t="shared" si="84"/>
        <v>0</v>
      </c>
      <c r="W129" s="47">
        <f t="shared" si="84"/>
        <v>0</v>
      </c>
      <c r="X129" s="47">
        <f t="shared" si="84"/>
        <v>0</v>
      </c>
      <c r="Y129" s="47">
        <f t="shared" si="84"/>
        <v>0</v>
      </c>
      <c r="Z129" s="47">
        <f t="shared" si="84"/>
        <v>0</v>
      </c>
      <c r="AA129" s="47">
        <f t="shared" si="84"/>
        <v>0</v>
      </c>
      <c r="AB129" s="47">
        <f t="shared" si="84"/>
        <v>0</v>
      </c>
      <c r="AC129" s="47">
        <f t="shared" si="84"/>
        <v>0</v>
      </c>
      <c r="AD129" s="47">
        <f t="shared" si="84"/>
        <v>0</v>
      </c>
      <c r="AE129" s="47">
        <f t="shared" si="84"/>
        <v>0</v>
      </c>
      <c r="AF129" s="47">
        <f t="shared" si="84"/>
        <v>0</v>
      </c>
      <c r="AG129" s="47">
        <f t="shared" si="84"/>
        <v>0</v>
      </c>
      <c r="AH129" s="47">
        <f t="shared" si="84"/>
        <v>0</v>
      </c>
      <c r="AI129" s="47">
        <f t="shared" si="84"/>
        <v>0</v>
      </c>
      <c r="AJ129" s="47">
        <f t="shared" si="84"/>
        <v>0</v>
      </c>
      <c r="AK129" s="47">
        <f t="shared" si="84"/>
        <v>0</v>
      </c>
      <c r="AL129" s="47">
        <f t="shared" si="84"/>
        <v>0</v>
      </c>
      <c r="AM129" s="47">
        <f t="shared" si="84"/>
        <v>0</v>
      </c>
      <c r="AN129" s="47">
        <f t="shared" si="84"/>
        <v>0</v>
      </c>
      <c r="AO129" s="47">
        <f t="shared" si="84"/>
        <v>0</v>
      </c>
      <c r="AP129" s="47">
        <f t="shared" si="84"/>
        <v>0</v>
      </c>
      <c r="AQ129" s="47">
        <f t="shared" si="84"/>
        <v>0</v>
      </c>
      <c r="AR129" s="47">
        <f t="shared" si="84"/>
        <v>0</v>
      </c>
      <c r="AS129" s="47">
        <f t="shared" si="84"/>
        <v>0</v>
      </c>
      <c r="AT129" s="47">
        <f t="shared" si="84"/>
        <v>0</v>
      </c>
      <c r="AU129" s="47">
        <f t="shared" si="84"/>
        <v>0</v>
      </c>
      <c r="AV129" s="47">
        <f t="shared" si="84"/>
        <v>0</v>
      </c>
      <c r="AW129" s="47">
        <f t="shared" si="84"/>
        <v>0</v>
      </c>
      <c r="AX129" s="47">
        <f t="shared" si="84"/>
        <v>0</v>
      </c>
      <c r="AY129" s="47">
        <f t="shared" si="84"/>
        <v>0</v>
      </c>
      <c r="AZ129" s="47">
        <f t="shared" si="84"/>
        <v>0</v>
      </c>
      <c r="BA129" s="47">
        <f t="shared" si="84"/>
        <v>0</v>
      </c>
      <c r="BB129" s="47">
        <f t="shared" si="84"/>
        <v>0</v>
      </c>
      <c r="BC129" s="47">
        <f t="shared" si="84"/>
        <v>0</v>
      </c>
      <c r="BD129" s="47">
        <f t="shared" si="84"/>
        <v>0</v>
      </c>
      <c r="BE129" s="47">
        <f t="shared" si="84"/>
        <v>0</v>
      </c>
      <c r="BF129" s="47">
        <f t="shared" si="84"/>
        <v>0</v>
      </c>
      <c r="BG129" s="47">
        <f t="shared" si="84"/>
        <v>0</v>
      </c>
      <c r="BH129" s="47">
        <f t="shared" si="84"/>
        <v>0</v>
      </c>
      <c r="BI129" s="47">
        <f t="shared" si="84"/>
        <v>0</v>
      </c>
      <c r="BJ129" s="47">
        <f t="shared" si="84"/>
        <v>0</v>
      </c>
      <c r="BK129" s="47">
        <f t="shared" si="84"/>
        <v>0</v>
      </c>
      <c r="BL129" s="47">
        <f t="shared" si="84"/>
        <v>0</v>
      </c>
      <c r="BM129" s="47">
        <f t="shared" si="84"/>
        <v>0</v>
      </c>
      <c r="BN129" s="47">
        <f t="shared" si="84"/>
        <v>0</v>
      </c>
      <c r="BO129" s="47">
        <f t="shared" si="84"/>
        <v>0</v>
      </c>
      <c r="BP129" s="47">
        <f t="shared" si="84"/>
        <v>0</v>
      </c>
      <c r="BQ129" s="47">
        <f t="shared" si="84"/>
        <v>0</v>
      </c>
      <c r="BR129" s="47">
        <f t="shared" si="84"/>
        <v>0</v>
      </c>
      <c r="BS129" s="47">
        <f t="shared" si="84"/>
        <v>0</v>
      </c>
      <c r="BT129" s="47">
        <f t="shared" si="84"/>
        <v>0</v>
      </c>
      <c r="BU129" s="47">
        <f t="shared" si="84"/>
        <v>0</v>
      </c>
      <c r="BV129" s="47">
        <f t="shared" si="84"/>
        <v>0</v>
      </c>
      <c r="BW129" s="47">
        <f t="shared" si="84"/>
        <v>0</v>
      </c>
      <c r="BX129" s="47">
        <f t="shared" si="84"/>
        <v>0</v>
      </c>
      <c r="BY129" s="47">
        <f t="shared" si="84"/>
        <v>0</v>
      </c>
      <c r="BZ129" s="47">
        <f t="shared" si="84"/>
        <v>0</v>
      </c>
      <c r="CA129" s="47">
        <f t="shared" si="84"/>
        <v>0</v>
      </c>
      <c r="CB129" s="47">
        <f t="shared" si="84"/>
        <v>0</v>
      </c>
      <c r="CC129" s="47">
        <f t="shared" si="84"/>
        <v>0</v>
      </c>
      <c r="CD129" s="47">
        <f t="shared" si="84"/>
        <v>0</v>
      </c>
      <c r="CE129" s="47">
        <f t="shared" si="84"/>
        <v>0</v>
      </c>
      <c r="CF129" s="47">
        <f t="shared" si="84"/>
        <v>0</v>
      </c>
      <c r="CG129" s="47">
        <f t="shared" ref="CG129:CP129" si="85">SUM(CG130:CG132)</f>
        <v>0</v>
      </c>
      <c r="CH129" s="47">
        <f t="shared" si="85"/>
        <v>0</v>
      </c>
      <c r="CI129" s="47">
        <f t="shared" si="85"/>
        <v>0</v>
      </c>
      <c r="CJ129" s="47">
        <f t="shared" si="85"/>
        <v>0</v>
      </c>
      <c r="CK129" s="47">
        <f t="shared" si="85"/>
        <v>0</v>
      </c>
      <c r="CL129" s="47">
        <f t="shared" si="85"/>
        <v>0</v>
      </c>
      <c r="CM129" s="47">
        <f t="shared" si="85"/>
        <v>0</v>
      </c>
      <c r="CN129" s="47">
        <f t="shared" si="85"/>
        <v>0</v>
      </c>
      <c r="CO129" s="47">
        <f t="shared" si="85"/>
        <v>0</v>
      </c>
      <c r="CP129" s="47">
        <f t="shared" si="85"/>
        <v>0</v>
      </c>
      <c r="CQ129" s="47">
        <f t="shared" si="84"/>
        <v>0</v>
      </c>
      <c r="CR129" s="47">
        <f t="shared" si="84"/>
        <v>0</v>
      </c>
      <c r="CS129" s="47">
        <f t="shared" si="84"/>
        <v>0</v>
      </c>
      <c r="CT129" s="47">
        <f t="shared" si="84"/>
        <v>0</v>
      </c>
      <c r="CU129" s="47">
        <f t="shared" si="84"/>
        <v>0</v>
      </c>
      <c r="CV129" s="47">
        <f t="shared" si="84"/>
        <v>0</v>
      </c>
      <c r="CW129" s="47">
        <f t="shared" si="84"/>
        <v>0</v>
      </c>
      <c r="CX129" s="47">
        <f t="shared" si="84"/>
        <v>0</v>
      </c>
      <c r="CY129" s="47">
        <f>SUM(CY130:CY132)</f>
        <v>0</v>
      </c>
      <c r="CZ129" s="47">
        <f>SUM(CZ130:CZ132)</f>
        <v>0</v>
      </c>
      <c r="DA129" s="51"/>
    </row>
    <row r="130" spans="1:105" hidden="1" outlineLevel="1" x14ac:dyDescent="0.3">
      <c r="A130" s="27" t="s">
        <v>161</v>
      </c>
      <c r="B130" s="37" t="s">
        <v>113</v>
      </c>
      <c r="C130" s="29" t="s">
        <v>88</v>
      </c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32"/>
    </row>
    <row r="131" spans="1:105" hidden="1" outlineLevel="1" x14ac:dyDescent="0.3">
      <c r="A131" s="27" t="s">
        <v>161</v>
      </c>
      <c r="B131" s="37" t="s">
        <v>113</v>
      </c>
      <c r="C131" s="29" t="s">
        <v>88</v>
      </c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32"/>
    </row>
    <row r="132" spans="1:105" hidden="1" outlineLevel="1" x14ac:dyDescent="0.3">
      <c r="A132" s="27" t="s">
        <v>114</v>
      </c>
      <c r="B132" s="28" t="s">
        <v>114</v>
      </c>
      <c r="C132" s="29" t="s">
        <v>88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32"/>
    </row>
    <row r="133" spans="1:105" ht="44.4" hidden="1" customHeight="1" x14ac:dyDescent="0.3">
      <c r="A133" s="45" t="s">
        <v>163</v>
      </c>
      <c r="B133" s="46" t="s">
        <v>164</v>
      </c>
      <c r="C133" s="47" t="s">
        <v>88</v>
      </c>
      <c r="D133" s="47"/>
      <c r="E133" s="47"/>
      <c r="F133" s="47"/>
      <c r="G133" s="47"/>
      <c r="H133" s="47">
        <f>SUM(H134:H136)</f>
        <v>0</v>
      </c>
      <c r="I133" s="47">
        <f t="shared" ref="I133:CX133" si="86">SUM(I134:I136)</f>
        <v>0</v>
      </c>
      <c r="J133" s="47" t="s">
        <v>89</v>
      </c>
      <c r="K133" s="47">
        <f t="shared" si="86"/>
        <v>0</v>
      </c>
      <c r="L133" s="47">
        <f t="shared" si="86"/>
        <v>0</v>
      </c>
      <c r="M133" s="47" t="s">
        <v>89</v>
      </c>
      <c r="N133" s="47">
        <f t="shared" si="86"/>
        <v>0</v>
      </c>
      <c r="O133" s="47">
        <f t="shared" si="86"/>
        <v>0</v>
      </c>
      <c r="P133" s="47">
        <f t="shared" si="86"/>
        <v>0</v>
      </c>
      <c r="Q133" s="47">
        <f t="shared" si="86"/>
        <v>0</v>
      </c>
      <c r="R133" s="47">
        <f t="shared" si="86"/>
        <v>0</v>
      </c>
      <c r="S133" s="47">
        <f t="shared" si="86"/>
        <v>0</v>
      </c>
      <c r="T133" s="47">
        <f t="shared" si="86"/>
        <v>0</v>
      </c>
      <c r="U133" s="47">
        <f t="shared" si="86"/>
        <v>0</v>
      </c>
      <c r="V133" s="47">
        <f t="shared" si="86"/>
        <v>0</v>
      </c>
      <c r="W133" s="47">
        <f t="shared" si="86"/>
        <v>0</v>
      </c>
      <c r="X133" s="47">
        <f t="shared" si="86"/>
        <v>0</v>
      </c>
      <c r="Y133" s="47">
        <f t="shared" si="86"/>
        <v>0</v>
      </c>
      <c r="Z133" s="47">
        <f t="shared" si="86"/>
        <v>0</v>
      </c>
      <c r="AA133" s="47">
        <f t="shared" si="86"/>
        <v>0</v>
      </c>
      <c r="AB133" s="47">
        <f t="shared" si="86"/>
        <v>0</v>
      </c>
      <c r="AC133" s="47">
        <f t="shared" si="86"/>
        <v>0</v>
      </c>
      <c r="AD133" s="47">
        <f t="shared" si="86"/>
        <v>0</v>
      </c>
      <c r="AE133" s="47">
        <f t="shared" si="86"/>
        <v>0</v>
      </c>
      <c r="AF133" s="47">
        <f t="shared" si="86"/>
        <v>0</v>
      </c>
      <c r="AG133" s="47">
        <f t="shared" si="86"/>
        <v>0</v>
      </c>
      <c r="AH133" s="47">
        <f t="shared" si="86"/>
        <v>0</v>
      </c>
      <c r="AI133" s="47">
        <f t="shared" si="86"/>
        <v>0</v>
      </c>
      <c r="AJ133" s="47">
        <f t="shared" si="86"/>
        <v>0</v>
      </c>
      <c r="AK133" s="47">
        <f t="shared" si="86"/>
        <v>0</v>
      </c>
      <c r="AL133" s="47">
        <f t="shared" si="86"/>
        <v>0</v>
      </c>
      <c r="AM133" s="47">
        <f t="shared" si="86"/>
        <v>0</v>
      </c>
      <c r="AN133" s="47">
        <f t="shared" si="86"/>
        <v>0</v>
      </c>
      <c r="AO133" s="47">
        <f t="shared" si="86"/>
        <v>0</v>
      </c>
      <c r="AP133" s="47">
        <f t="shared" si="86"/>
        <v>0</v>
      </c>
      <c r="AQ133" s="47">
        <f t="shared" si="86"/>
        <v>0</v>
      </c>
      <c r="AR133" s="47">
        <f t="shared" si="86"/>
        <v>0</v>
      </c>
      <c r="AS133" s="47">
        <f t="shared" si="86"/>
        <v>0</v>
      </c>
      <c r="AT133" s="47">
        <f t="shared" si="86"/>
        <v>0</v>
      </c>
      <c r="AU133" s="47">
        <f t="shared" si="86"/>
        <v>0</v>
      </c>
      <c r="AV133" s="47">
        <f t="shared" si="86"/>
        <v>0</v>
      </c>
      <c r="AW133" s="47">
        <f t="shared" si="86"/>
        <v>0</v>
      </c>
      <c r="AX133" s="47">
        <f t="shared" si="86"/>
        <v>0</v>
      </c>
      <c r="AY133" s="47">
        <f t="shared" si="86"/>
        <v>0</v>
      </c>
      <c r="AZ133" s="47">
        <f t="shared" si="86"/>
        <v>0</v>
      </c>
      <c r="BA133" s="47">
        <f t="shared" si="86"/>
        <v>0</v>
      </c>
      <c r="BB133" s="47">
        <f t="shared" si="86"/>
        <v>0</v>
      </c>
      <c r="BC133" s="47">
        <f t="shared" si="86"/>
        <v>0</v>
      </c>
      <c r="BD133" s="47">
        <f t="shared" si="86"/>
        <v>0</v>
      </c>
      <c r="BE133" s="47">
        <f t="shared" si="86"/>
        <v>0</v>
      </c>
      <c r="BF133" s="47">
        <f t="shared" si="86"/>
        <v>0</v>
      </c>
      <c r="BG133" s="47">
        <f t="shared" si="86"/>
        <v>0</v>
      </c>
      <c r="BH133" s="47">
        <f t="shared" si="86"/>
        <v>0</v>
      </c>
      <c r="BI133" s="47">
        <f t="shared" si="86"/>
        <v>0</v>
      </c>
      <c r="BJ133" s="47">
        <f t="shared" si="86"/>
        <v>0</v>
      </c>
      <c r="BK133" s="47">
        <f t="shared" si="86"/>
        <v>0</v>
      </c>
      <c r="BL133" s="47">
        <f t="shared" si="86"/>
        <v>0</v>
      </c>
      <c r="BM133" s="47">
        <f t="shared" si="86"/>
        <v>0</v>
      </c>
      <c r="BN133" s="47">
        <f t="shared" si="86"/>
        <v>0</v>
      </c>
      <c r="BO133" s="47">
        <f t="shared" si="86"/>
        <v>0</v>
      </c>
      <c r="BP133" s="47">
        <f t="shared" si="86"/>
        <v>0</v>
      </c>
      <c r="BQ133" s="47">
        <f t="shared" si="86"/>
        <v>0</v>
      </c>
      <c r="BR133" s="47">
        <f t="shared" si="86"/>
        <v>0</v>
      </c>
      <c r="BS133" s="47">
        <f t="shared" si="86"/>
        <v>0</v>
      </c>
      <c r="BT133" s="47">
        <f t="shared" si="86"/>
        <v>0</v>
      </c>
      <c r="BU133" s="47">
        <f t="shared" si="86"/>
        <v>0</v>
      </c>
      <c r="BV133" s="47">
        <f t="shared" si="86"/>
        <v>0</v>
      </c>
      <c r="BW133" s="47">
        <f t="shared" si="86"/>
        <v>0</v>
      </c>
      <c r="BX133" s="47">
        <f t="shared" si="86"/>
        <v>0</v>
      </c>
      <c r="BY133" s="47">
        <f t="shared" si="86"/>
        <v>0</v>
      </c>
      <c r="BZ133" s="47">
        <f t="shared" si="86"/>
        <v>0</v>
      </c>
      <c r="CA133" s="47">
        <f t="shared" si="86"/>
        <v>0</v>
      </c>
      <c r="CB133" s="47">
        <f t="shared" si="86"/>
        <v>0</v>
      </c>
      <c r="CC133" s="47">
        <f t="shared" si="86"/>
        <v>0</v>
      </c>
      <c r="CD133" s="47">
        <f t="shared" si="86"/>
        <v>0</v>
      </c>
      <c r="CE133" s="47">
        <f t="shared" si="86"/>
        <v>0</v>
      </c>
      <c r="CF133" s="47">
        <f t="shared" si="86"/>
        <v>0</v>
      </c>
      <c r="CG133" s="47">
        <f t="shared" ref="CG133:CP133" si="87">SUM(CG134:CG136)</f>
        <v>0</v>
      </c>
      <c r="CH133" s="47">
        <f t="shared" si="87"/>
        <v>0</v>
      </c>
      <c r="CI133" s="47">
        <f t="shared" si="87"/>
        <v>0</v>
      </c>
      <c r="CJ133" s="47">
        <f t="shared" si="87"/>
        <v>0</v>
      </c>
      <c r="CK133" s="47">
        <f t="shared" si="87"/>
        <v>0</v>
      </c>
      <c r="CL133" s="47">
        <f t="shared" si="87"/>
        <v>0</v>
      </c>
      <c r="CM133" s="47">
        <f t="shared" si="87"/>
        <v>0</v>
      </c>
      <c r="CN133" s="47">
        <f t="shared" si="87"/>
        <v>0</v>
      </c>
      <c r="CO133" s="47">
        <f t="shared" si="87"/>
        <v>0</v>
      </c>
      <c r="CP133" s="47">
        <f t="shared" si="87"/>
        <v>0</v>
      </c>
      <c r="CQ133" s="47">
        <f t="shared" si="86"/>
        <v>0</v>
      </c>
      <c r="CR133" s="47">
        <f t="shared" si="86"/>
        <v>0</v>
      </c>
      <c r="CS133" s="47">
        <f t="shared" si="86"/>
        <v>0</v>
      </c>
      <c r="CT133" s="47">
        <f t="shared" si="86"/>
        <v>0</v>
      </c>
      <c r="CU133" s="47">
        <f t="shared" si="86"/>
        <v>0</v>
      </c>
      <c r="CV133" s="47">
        <f t="shared" si="86"/>
        <v>0</v>
      </c>
      <c r="CW133" s="47">
        <f t="shared" si="86"/>
        <v>0</v>
      </c>
      <c r="CX133" s="47">
        <f t="shared" si="86"/>
        <v>0</v>
      </c>
      <c r="CY133" s="47">
        <f>SUM(CY134:CY136)</f>
        <v>0</v>
      </c>
      <c r="CZ133" s="47">
        <f>SUM(CZ134:CZ136)</f>
        <v>0</v>
      </c>
      <c r="DA133" s="51"/>
    </row>
    <row r="134" spans="1:105" hidden="1" outlineLevel="1" x14ac:dyDescent="0.3">
      <c r="A134" s="27" t="s">
        <v>163</v>
      </c>
      <c r="B134" s="37" t="s">
        <v>113</v>
      </c>
      <c r="C134" s="29" t="s">
        <v>88</v>
      </c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32"/>
    </row>
    <row r="135" spans="1:105" hidden="1" outlineLevel="1" x14ac:dyDescent="0.3">
      <c r="A135" s="27" t="s">
        <v>163</v>
      </c>
      <c r="B135" s="37" t="s">
        <v>113</v>
      </c>
      <c r="C135" s="29" t="s">
        <v>88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32"/>
    </row>
    <row r="136" spans="1:105" hidden="1" outlineLevel="1" x14ac:dyDescent="0.3">
      <c r="A136" s="27" t="s">
        <v>114</v>
      </c>
      <c r="B136" s="28" t="s">
        <v>114</v>
      </c>
      <c r="C136" s="29" t="s">
        <v>88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32"/>
    </row>
    <row r="137" spans="1:105" ht="31.2" hidden="1" x14ac:dyDescent="0.3">
      <c r="A137" s="45" t="s">
        <v>165</v>
      </c>
      <c r="B137" s="46" t="s">
        <v>166</v>
      </c>
      <c r="C137" s="47" t="s">
        <v>88</v>
      </c>
      <c r="D137" s="47"/>
      <c r="E137" s="47"/>
      <c r="F137" s="47"/>
      <c r="G137" s="47"/>
      <c r="H137" s="47">
        <f>SUM(H138:H140)</f>
        <v>0</v>
      </c>
      <c r="I137" s="47">
        <f t="shared" ref="I137:CX137" si="88">SUM(I138:I140)</f>
        <v>0</v>
      </c>
      <c r="J137" s="47" t="s">
        <v>89</v>
      </c>
      <c r="K137" s="47">
        <f t="shared" si="88"/>
        <v>0</v>
      </c>
      <c r="L137" s="47">
        <f t="shared" si="88"/>
        <v>0</v>
      </c>
      <c r="M137" s="47" t="s">
        <v>89</v>
      </c>
      <c r="N137" s="47">
        <f t="shared" si="88"/>
        <v>0</v>
      </c>
      <c r="O137" s="47">
        <f t="shared" si="88"/>
        <v>0</v>
      </c>
      <c r="P137" s="47">
        <f t="shared" si="88"/>
        <v>0</v>
      </c>
      <c r="Q137" s="47">
        <f t="shared" si="88"/>
        <v>0</v>
      </c>
      <c r="R137" s="47">
        <f t="shared" si="88"/>
        <v>0</v>
      </c>
      <c r="S137" s="47">
        <f t="shared" si="88"/>
        <v>0</v>
      </c>
      <c r="T137" s="47">
        <f t="shared" si="88"/>
        <v>0</v>
      </c>
      <c r="U137" s="47">
        <f t="shared" si="88"/>
        <v>0</v>
      </c>
      <c r="V137" s="47">
        <f t="shared" si="88"/>
        <v>0</v>
      </c>
      <c r="W137" s="47">
        <f t="shared" si="88"/>
        <v>0</v>
      </c>
      <c r="X137" s="47">
        <f t="shared" si="88"/>
        <v>0</v>
      </c>
      <c r="Y137" s="47">
        <f t="shared" si="88"/>
        <v>0</v>
      </c>
      <c r="Z137" s="47">
        <f t="shared" si="88"/>
        <v>0</v>
      </c>
      <c r="AA137" s="47">
        <f t="shared" si="88"/>
        <v>0</v>
      </c>
      <c r="AB137" s="47">
        <f t="shared" si="88"/>
        <v>0</v>
      </c>
      <c r="AC137" s="47">
        <f t="shared" si="88"/>
        <v>0</v>
      </c>
      <c r="AD137" s="47">
        <f t="shared" si="88"/>
        <v>0</v>
      </c>
      <c r="AE137" s="47">
        <f t="shared" si="88"/>
        <v>0</v>
      </c>
      <c r="AF137" s="47">
        <f t="shared" si="88"/>
        <v>0</v>
      </c>
      <c r="AG137" s="47">
        <f t="shared" si="88"/>
        <v>0</v>
      </c>
      <c r="AH137" s="47">
        <f t="shared" si="88"/>
        <v>0</v>
      </c>
      <c r="AI137" s="47">
        <f t="shared" si="88"/>
        <v>0</v>
      </c>
      <c r="AJ137" s="47">
        <f t="shared" si="88"/>
        <v>0</v>
      </c>
      <c r="AK137" s="47">
        <f t="shared" si="88"/>
        <v>0</v>
      </c>
      <c r="AL137" s="47">
        <f t="shared" si="88"/>
        <v>0</v>
      </c>
      <c r="AM137" s="47">
        <f t="shared" si="88"/>
        <v>0</v>
      </c>
      <c r="AN137" s="47">
        <f t="shared" si="88"/>
        <v>0</v>
      </c>
      <c r="AO137" s="47">
        <f t="shared" si="88"/>
        <v>0</v>
      </c>
      <c r="AP137" s="47">
        <f t="shared" si="88"/>
        <v>0</v>
      </c>
      <c r="AQ137" s="47">
        <f t="shared" si="88"/>
        <v>0</v>
      </c>
      <c r="AR137" s="47">
        <f t="shared" si="88"/>
        <v>0</v>
      </c>
      <c r="AS137" s="47">
        <f t="shared" si="88"/>
        <v>0</v>
      </c>
      <c r="AT137" s="47">
        <f t="shared" si="88"/>
        <v>0</v>
      </c>
      <c r="AU137" s="47">
        <f t="shared" si="88"/>
        <v>0</v>
      </c>
      <c r="AV137" s="47">
        <f t="shared" si="88"/>
        <v>0</v>
      </c>
      <c r="AW137" s="47">
        <f t="shared" si="88"/>
        <v>0</v>
      </c>
      <c r="AX137" s="47">
        <f t="shared" si="88"/>
        <v>0</v>
      </c>
      <c r="AY137" s="47">
        <f t="shared" si="88"/>
        <v>0</v>
      </c>
      <c r="AZ137" s="47">
        <f t="shared" si="88"/>
        <v>0</v>
      </c>
      <c r="BA137" s="47">
        <f t="shared" si="88"/>
        <v>0</v>
      </c>
      <c r="BB137" s="47">
        <f t="shared" si="88"/>
        <v>0</v>
      </c>
      <c r="BC137" s="47">
        <f t="shared" si="88"/>
        <v>0</v>
      </c>
      <c r="BD137" s="47">
        <f t="shared" si="88"/>
        <v>0</v>
      </c>
      <c r="BE137" s="47">
        <f t="shared" si="88"/>
        <v>0</v>
      </c>
      <c r="BF137" s="47">
        <f t="shared" si="88"/>
        <v>0</v>
      </c>
      <c r="BG137" s="47">
        <f t="shared" si="88"/>
        <v>0</v>
      </c>
      <c r="BH137" s="47">
        <f t="shared" si="88"/>
        <v>0</v>
      </c>
      <c r="BI137" s="47">
        <f t="shared" si="88"/>
        <v>0</v>
      </c>
      <c r="BJ137" s="47">
        <f t="shared" si="88"/>
        <v>0</v>
      </c>
      <c r="BK137" s="47">
        <f t="shared" si="88"/>
        <v>0</v>
      </c>
      <c r="BL137" s="47">
        <f t="shared" si="88"/>
        <v>0</v>
      </c>
      <c r="BM137" s="47">
        <f t="shared" si="88"/>
        <v>0</v>
      </c>
      <c r="BN137" s="47">
        <f t="shared" si="88"/>
        <v>0</v>
      </c>
      <c r="BO137" s="47">
        <f t="shared" si="88"/>
        <v>0</v>
      </c>
      <c r="BP137" s="47">
        <f t="shared" si="88"/>
        <v>0</v>
      </c>
      <c r="BQ137" s="47">
        <f t="shared" si="88"/>
        <v>0</v>
      </c>
      <c r="BR137" s="47">
        <f t="shared" si="88"/>
        <v>0</v>
      </c>
      <c r="BS137" s="47">
        <f t="shared" si="88"/>
        <v>0</v>
      </c>
      <c r="BT137" s="47">
        <f t="shared" si="88"/>
        <v>0</v>
      </c>
      <c r="BU137" s="47">
        <f t="shared" si="88"/>
        <v>0</v>
      </c>
      <c r="BV137" s="47">
        <f t="shared" si="88"/>
        <v>0</v>
      </c>
      <c r="BW137" s="47">
        <f t="shared" si="88"/>
        <v>0</v>
      </c>
      <c r="BX137" s="47">
        <f t="shared" si="88"/>
        <v>0</v>
      </c>
      <c r="BY137" s="47">
        <f t="shared" si="88"/>
        <v>0</v>
      </c>
      <c r="BZ137" s="47">
        <f t="shared" si="88"/>
        <v>0</v>
      </c>
      <c r="CA137" s="47">
        <f t="shared" si="88"/>
        <v>0</v>
      </c>
      <c r="CB137" s="47">
        <f t="shared" si="88"/>
        <v>0</v>
      </c>
      <c r="CC137" s="47">
        <f t="shared" si="88"/>
        <v>0</v>
      </c>
      <c r="CD137" s="47">
        <f t="shared" si="88"/>
        <v>0</v>
      </c>
      <c r="CE137" s="47">
        <f t="shared" si="88"/>
        <v>0</v>
      </c>
      <c r="CF137" s="47">
        <f t="shared" si="88"/>
        <v>0</v>
      </c>
      <c r="CG137" s="47">
        <f t="shared" ref="CG137:CP137" si="89">SUM(CG138:CG140)</f>
        <v>0</v>
      </c>
      <c r="CH137" s="47">
        <f t="shared" si="89"/>
        <v>0</v>
      </c>
      <c r="CI137" s="47">
        <f t="shared" si="89"/>
        <v>0</v>
      </c>
      <c r="CJ137" s="47">
        <f t="shared" si="89"/>
        <v>0</v>
      </c>
      <c r="CK137" s="47">
        <f t="shared" si="89"/>
        <v>0</v>
      </c>
      <c r="CL137" s="47">
        <f t="shared" si="89"/>
        <v>0</v>
      </c>
      <c r="CM137" s="47">
        <f t="shared" si="89"/>
        <v>0</v>
      </c>
      <c r="CN137" s="47">
        <f t="shared" si="89"/>
        <v>0</v>
      </c>
      <c r="CO137" s="47">
        <f t="shared" si="89"/>
        <v>0</v>
      </c>
      <c r="CP137" s="47">
        <f t="shared" si="89"/>
        <v>0</v>
      </c>
      <c r="CQ137" s="47">
        <f t="shared" si="88"/>
        <v>0</v>
      </c>
      <c r="CR137" s="47">
        <f t="shared" si="88"/>
        <v>0</v>
      </c>
      <c r="CS137" s="47">
        <f t="shared" si="88"/>
        <v>0</v>
      </c>
      <c r="CT137" s="47">
        <f t="shared" si="88"/>
        <v>0</v>
      </c>
      <c r="CU137" s="47">
        <f t="shared" si="88"/>
        <v>0</v>
      </c>
      <c r="CV137" s="47">
        <f t="shared" si="88"/>
        <v>0</v>
      </c>
      <c r="CW137" s="47">
        <f t="shared" si="88"/>
        <v>0</v>
      </c>
      <c r="CX137" s="47">
        <f t="shared" si="88"/>
        <v>0</v>
      </c>
      <c r="CY137" s="47">
        <f>SUM(CY138:CY140)</f>
        <v>0</v>
      </c>
      <c r="CZ137" s="47">
        <f>SUM(CZ138:CZ140)</f>
        <v>0</v>
      </c>
      <c r="DA137" s="51"/>
    </row>
    <row r="138" spans="1:105" hidden="1" outlineLevel="1" x14ac:dyDescent="0.3">
      <c r="A138" s="27" t="s">
        <v>165</v>
      </c>
      <c r="B138" s="37" t="s">
        <v>113</v>
      </c>
      <c r="C138" s="32" t="s">
        <v>88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36"/>
      <c r="N138" s="36"/>
      <c r="O138" s="36"/>
      <c r="P138" s="36"/>
      <c r="Q138" s="36"/>
      <c r="R138" s="36"/>
      <c r="S138" s="36"/>
      <c r="T138" s="36">
        <f>O138+V138</f>
        <v>0</v>
      </c>
      <c r="U138" s="36">
        <f>O138+X138</f>
        <v>0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32"/>
    </row>
    <row r="139" spans="1:105" hidden="1" outlineLevel="1" x14ac:dyDescent="0.3">
      <c r="A139" s="27" t="s">
        <v>165</v>
      </c>
      <c r="B139" s="37" t="s">
        <v>113</v>
      </c>
      <c r="C139" s="32" t="s">
        <v>88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36"/>
      <c r="N139" s="36"/>
      <c r="O139" s="36"/>
      <c r="P139" s="36"/>
      <c r="Q139" s="36"/>
      <c r="R139" s="36"/>
      <c r="S139" s="36"/>
      <c r="T139" s="36">
        <f>O139+V139</f>
        <v>0</v>
      </c>
      <c r="U139" s="36">
        <f>O139+X139</f>
        <v>0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32"/>
    </row>
    <row r="140" spans="1:105" hidden="1" outlineLevel="1" x14ac:dyDescent="0.3">
      <c r="A140" s="27" t="s">
        <v>114</v>
      </c>
      <c r="B140" s="28" t="s">
        <v>114</v>
      </c>
      <c r="C140" s="32" t="s">
        <v>88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36"/>
      <c r="N140" s="36"/>
      <c r="O140" s="36"/>
      <c r="P140" s="36"/>
      <c r="Q140" s="36"/>
      <c r="R140" s="36"/>
      <c r="S140" s="36"/>
      <c r="T140" s="36">
        <f>O140+V140</f>
        <v>0</v>
      </c>
      <c r="U140" s="36">
        <f>O140+X140</f>
        <v>0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32"/>
    </row>
    <row r="141" spans="1:105" s="26" customFormat="1" ht="48.6" customHeight="1" collapsed="1" x14ac:dyDescent="0.3">
      <c r="A141" s="38" t="s">
        <v>167</v>
      </c>
      <c r="B141" s="39" t="s">
        <v>168</v>
      </c>
      <c r="C141" s="40" t="s">
        <v>88</v>
      </c>
      <c r="D141" s="40"/>
      <c r="E141" s="40"/>
      <c r="F141" s="40"/>
      <c r="G141" s="40"/>
      <c r="H141" s="40">
        <f>H142+H146</f>
        <v>0</v>
      </c>
      <c r="I141" s="40">
        <f t="shared" ref="I141:CX141" si="90">I142+I146</f>
        <v>0</v>
      </c>
      <c r="J141" s="40" t="s">
        <v>89</v>
      </c>
      <c r="K141" s="40">
        <f t="shared" si="90"/>
        <v>0</v>
      </c>
      <c r="L141" s="40">
        <f t="shared" si="90"/>
        <v>0</v>
      </c>
      <c r="M141" s="40" t="s">
        <v>89</v>
      </c>
      <c r="N141" s="40">
        <f t="shared" si="90"/>
        <v>0</v>
      </c>
      <c r="O141" s="40">
        <f t="shared" si="90"/>
        <v>0</v>
      </c>
      <c r="P141" s="40">
        <f t="shared" si="90"/>
        <v>0</v>
      </c>
      <c r="Q141" s="40">
        <f t="shared" si="90"/>
        <v>0</v>
      </c>
      <c r="R141" s="40">
        <f t="shared" si="90"/>
        <v>0</v>
      </c>
      <c r="S141" s="40">
        <f t="shared" si="90"/>
        <v>0</v>
      </c>
      <c r="T141" s="40">
        <f t="shared" si="90"/>
        <v>0</v>
      </c>
      <c r="U141" s="40">
        <f t="shared" si="90"/>
        <v>0</v>
      </c>
      <c r="V141" s="40">
        <f t="shared" si="90"/>
        <v>0</v>
      </c>
      <c r="W141" s="40">
        <f t="shared" si="90"/>
        <v>0</v>
      </c>
      <c r="X141" s="40">
        <f t="shared" si="90"/>
        <v>0</v>
      </c>
      <c r="Y141" s="40">
        <f t="shared" si="90"/>
        <v>0</v>
      </c>
      <c r="Z141" s="40">
        <f t="shared" si="90"/>
        <v>0</v>
      </c>
      <c r="AA141" s="40">
        <f t="shared" si="90"/>
        <v>0</v>
      </c>
      <c r="AB141" s="40">
        <f t="shared" si="90"/>
        <v>0</v>
      </c>
      <c r="AC141" s="40">
        <f t="shared" si="90"/>
        <v>0</v>
      </c>
      <c r="AD141" s="40">
        <f t="shared" si="90"/>
        <v>0</v>
      </c>
      <c r="AE141" s="40">
        <f t="shared" si="90"/>
        <v>0</v>
      </c>
      <c r="AF141" s="40">
        <f t="shared" si="90"/>
        <v>0</v>
      </c>
      <c r="AG141" s="40">
        <f t="shared" si="90"/>
        <v>0</v>
      </c>
      <c r="AH141" s="40">
        <f t="shared" si="90"/>
        <v>0</v>
      </c>
      <c r="AI141" s="40">
        <f t="shared" si="90"/>
        <v>0</v>
      </c>
      <c r="AJ141" s="40">
        <f t="shared" si="90"/>
        <v>0</v>
      </c>
      <c r="AK141" s="40">
        <f t="shared" si="90"/>
        <v>0</v>
      </c>
      <c r="AL141" s="40">
        <f t="shared" si="90"/>
        <v>0</v>
      </c>
      <c r="AM141" s="40">
        <f t="shared" si="90"/>
        <v>0</v>
      </c>
      <c r="AN141" s="40">
        <f t="shared" si="90"/>
        <v>0</v>
      </c>
      <c r="AO141" s="40">
        <f t="shared" si="90"/>
        <v>0</v>
      </c>
      <c r="AP141" s="40">
        <f t="shared" si="90"/>
        <v>0</v>
      </c>
      <c r="AQ141" s="40">
        <f t="shared" si="90"/>
        <v>0</v>
      </c>
      <c r="AR141" s="40">
        <f t="shared" si="90"/>
        <v>0</v>
      </c>
      <c r="AS141" s="40">
        <f t="shared" si="90"/>
        <v>0</v>
      </c>
      <c r="AT141" s="40">
        <f t="shared" si="90"/>
        <v>0</v>
      </c>
      <c r="AU141" s="40">
        <f t="shared" si="90"/>
        <v>0</v>
      </c>
      <c r="AV141" s="40">
        <f t="shared" si="90"/>
        <v>0</v>
      </c>
      <c r="AW141" s="40">
        <f t="shared" si="90"/>
        <v>0</v>
      </c>
      <c r="AX141" s="40">
        <f t="shared" si="90"/>
        <v>0</v>
      </c>
      <c r="AY141" s="40">
        <f t="shared" si="90"/>
        <v>0</v>
      </c>
      <c r="AZ141" s="40">
        <f t="shared" si="90"/>
        <v>0</v>
      </c>
      <c r="BA141" s="40">
        <f t="shared" si="90"/>
        <v>0</v>
      </c>
      <c r="BB141" s="40">
        <f t="shared" si="90"/>
        <v>0</v>
      </c>
      <c r="BC141" s="40">
        <f t="shared" si="90"/>
        <v>0</v>
      </c>
      <c r="BD141" s="40">
        <f t="shared" si="90"/>
        <v>0</v>
      </c>
      <c r="BE141" s="40">
        <f t="shared" si="90"/>
        <v>0</v>
      </c>
      <c r="BF141" s="40">
        <f t="shared" si="90"/>
        <v>0</v>
      </c>
      <c r="BG141" s="40">
        <f t="shared" si="90"/>
        <v>0</v>
      </c>
      <c r="BH141" s="40">
        <f t="shared" si="90"/>
        <v>0</v>
      </c>
      <c r="BI141" s="40">
        <f t="shared" si="90"/>
        <v>0</v>
      </c>
      <c r="BJ141" s="40">
        <f t="shared" si="90"/>
        <v>0</v>
      </c>
      <c r="BK141" s="40">
        <f t="shared" si="90"/>
        <v>0</v>
      </c>
      <c r="BL141" s="40">
        <f t="shared" si="90"/>
        <v>0</v>
      </c>
      <c r="BM141" s="40">
        <f t="shared" si="90"/>
        <v>0</v>
      </c>
      <c r="BN141" s="40">
        <f t="shared" si="90"/>
        <v>0</v>
      </c>
      <c r="BO141" s="40">
        <f t="shared" si="90"/>
        <v>0</v>
      </c>
      <c r="BP141" s="40">
        <f t="shared" si="90"/>
        <v>0</v>
      </c>
      <c r="BQ141" s="40">
        <f t="shared" si="90"/>
        <v>0</v>
      </c>
      <c r="BR141" s="40">
        <f t="shared" si="90"/>
        <v>0</v>
      </c>
      <c r="BS141" s="40">
        <f t="shared" si="90"/>
        <v>0</v>
      </c>
      <c r="BT141" s="40">
        <f t="shared" si="90"/>
        <v>0</v>
      </c>
      <c r="BU141" s="40">
        <f t="shared" si="90"/>
        <v>0</v>
      </c>
      <c r="BV141" s="40">
        <f t="shared" si="90"/>
        <v>0</v>
      </c>
      <c r="BW141" s="40">
        <f t="shared" si="90"/>
        <v>0</v>
      </c>
      <c r="BX141" s="40">
        <f t="shared" si="90"/>
        <v>0</v>
      </c>
      <c r="BY141" s="40">
        <f t="shared" si="90"/>
        <v>0</v>
      </c>
      <c r="BZ141" s="40">
        <f t="shared" si="90"/>
        <v>0</v>
      </c>
      <c r="CA141" s="40">
        <f t="shared" si="90"/>
        <v>0</v>
      </c>
      <c r="CB141" s="40">
        <f t="shared" si="90"/>
        <v>0</v>
      </c>
      <c r="CC141" s="40">
        <f t="shared" si="90"/>
        <v>0</v>
      </c>
      <c r="CD141" s="40">
        <f t="shared" si="90"/>
        <v>0</v>
      </c>
      <c r="CE141" s="40">
        <f t="shared" si="90"/>
        <v>0</v>
      </c>
      <c r="CF141" s="40">
        <f t="shared" si="90"/>
        <v>0</v>
      </c>
      <c r="CG141" s="40">
        <f t="shared" ref="CG141:CP141" si="91">CG142+CG146</f>
        <v>0</v>
      </c>
      <c r="CH141" s="40">
        <f t="shared" si="91"/>
        <v>0</v>
      </c>
      <c r="CI141" s="40">
        <f t="shared" si="91"/>
        <v>0</v>
      </c>
      <c r="CJ141" s="40">
        <f t="shared" si="91"/>
        <v>0</v>
      </c>
      <c r="CK141" s="40">
        <f t="shared" si="91"/>
        <v>0</v>
      </c>
      <c r="CL141" s="40">
        <f t="shared" si="91"/>
        <v>0</v>
      </c>
      <c r="CM141" s="40">
        <f t="shared" si="91"/>
        <v>0</v>
      </c>
      <c r="CN141" s="40">
        <f t="shared" si="91"/>
        <v>0</v>
      </c>
      <c r="CO141" s="40">
        <f t="shared" si="91"/>
        <v>0</v>
      </c>
      <c r="CP141" s="40">
        <f t="shared" si="91"/>
        <v>0</v>
      </c>
      <c r="CQ141" s="40">
        <f t="shared" si="90"/>
        <v>0</v>
      </c>
      <c r="CR141" s="40">
        <f t="shared" si="90"/>
        <v>0</v>
      </c>
      <c r="CS141" s="40">
        <f t="shared" si="90"/>
        <v>0</v>
      </c>
      <c r="CT141" s="40">
        <f t="shared" si="90"/>
        <v>0</v>
      </c>
      <c r="CU141" s="40">
        <f t="shared" si="90"/>
        <v>0</v>
      </c>
      <c r="CV141" s="40">
        <f t="shared" si="90"/>
        <v>0</v>
      </c>
      <c r="CW141" s="40">
        <f t="shared" si="90"/>
        <v>0</v>
      </c>
      <c r="CX141" s="40">
        <f t="shared" si="90"/>
        <v>0</v>
      </c>
      <c r="CY141" s="40">
        <f>CY142+CY146</f>
        <v>0</v>
      </c>
      <c r="CZ141" s="40">
        <f>CZ142+CZ146</f>
        <v>0</v>
      </c>
      <c r="DA141" s="44"/>
    </row>
    <row r="142" spans="1:105" ht="37.200000000000003" hidden="1" customHeight="1" x14ac:dyDescent="0.3">
      <c r="A142" s="45" t="s">
        <v>169</v>
      </c>
      <c r="B142" s="46" t="s">
        <v>170</v>
      </c>
      <c r="C142" s="47" t="s">
        <v>88</v>
      </c>
      <c r="D142" s="47"/>
      <c r="E142" s="47"/>
      <c r="F142" s="47"/>
      <c r="G142" s="47"/>
      <c r="H142" s="47">
        <f>SUM(H143:H145)</f>
        <v>0</v>
      </c>
      <c r="I142" s="47">
        <f t="shared" ref="I142:CX142" si="92">SUM(I143:I145)</f>
        <v>0</v>
      </c>
      <c r="J142" s="47" t="s">
        <v>89</v>
      </c>
      <c r="K142" s="47">
        <f t="shared" si="92"/>
        <v>0</v>
      </c>
      <c r="L142" s="47">
        <f t="shared" si="92"/>
        <v>0</v>
      </c>
      <c r="M142" s="47" t="s">
        <v>89</v>
      </c>
      <c r="N142" s="47">
        <f t="shared" si="92"/>
        <v>0</v>
      </c>
      <c r="O142" s="47">
        <f t="shared" si="92"/>
        <v>0</v>
      </c>
      <c r="P142" s="47">
        <f t="shared" si="92"/>
        <v>0</v>
      </c>
      <c r="Q142" s="47">
        <f t="shared" si="92"/>
        <v>0</v>
      </c>
      <c r="R142" s="47">
        <f t="shared" si="92"/>
        <v>0</v>
      </c>
      <c r="S142" s="47">
        <f t="shared" si="92"/>
        <v>0</v>
      </c>
      <c r="T142" s="47">
        <f t="shared" si="92"/>
        <v>0</v>
      </c>
      <c r="U142" s="47">
        <f t="shared" si="92"/>
        <v>0</v>
      </c>
      <c r="V142" s="47">
        <f t="shared" si="92"/>
        <v>0</v>
      </c>
      <c r="W142" s="47">
        <f t="shared" si="92"/>
        <v>0</v>
      </c>
      <c r="X142" s="47">
        <f t="shared" si="92"/>
        <v>0</v>
      </c>
      <c r="Y142" s="47">
        <f t="shared" si="92"/>
        <v>0</v>
      </c>
      <c r="Z142" s="47">
        <f t="shared" si="92"/>
        <v>0</v>
      </c>
      <c r="AA142" s="47">
        <f t="shared" si="92"/>
        <v>0</v>
      </c>
      <c r="AB142" s="47">
        <f t="shared" si="92"/>
        <v>0</v>
      </c>
      <c r="AC142" s="47">
        <f t="shared" si="92"/>
        <v>0</v>
      </c>
      <c r="AD142" s="47">
        <f t="shared" si="92"/>
        <v>0</v>
      </c>
      <c r="AE142" s="47">
        <f t="shared" si="92"/>
        <v>0</v>
      </c>
      <c r="AF142" s="47">
        <f t="shared" si="92"/>
        <v>0</v>
      </c>
      <c r="AG142" s="47">
        <f t="shared" si="92"/>
        <v>0</v>
      </c>
      <c r="AH142" s="47">
        <f t="shared" si="92"/>
        <v>0</v>
      </c>
      <c r="AI142" s="47">
        <f t="shared" si="92"/>
        <v>0</v>
      </c>
      <c r="AJ142" s="47">
        <f t="shared" si="92"/>
        <v>0</v>
      </c>
      <c r="AK142" s="47">
        <f t="shared" si="92"/>
        <v>0</v>
      </c>
      <c r="AL142" s="47">
        <f t="shared" si="92"/>
        <v>0</v>
      </c>
      <c r="AM142" s="47">
        <f t="shared" si="92"/>
        <v>0</v>
      </c>
      <c r="AN142" s="47">
        <f t="shared" si="92"/>
        <v>0</v>
      </c>
      <c r="AO142" s="47">
        <f t="shared" si="92"/>
        <v>0</v>
      </c>
      <c r="AP142" s="47">
        <f t="shared" si="92"/>
        <v>0</v>
      </c>
      <c r="AQ142" s="47">
        <f t="shared" si="92"/>
        <v>0</v>
      </c>
      <c r="AR142" s="47">
        <f t="shared" si="92"/>
        <v>0</v>
      </c>
      <c r="AS142" s="47">
        <f t="shared" si="92"/>
        <v>0</v>
      </c>
      <c r="AT142" s="47">
        <f t="shared" si="92"/>
        <v>0</v>
      </c>
      <c r="AU142" s="47">
        <f t="shared" si="92"/>
        <v>0</v>
      </c>
      <c r="AV142" s="47">
        <f t="shared" si="92"/>
        <v>0</v>
      </c>
      <c r="AW142" s="47">
        <f t="shared" si="92"/>
        <v>0</v>
      </c>
      <c r="AX142" s="47">
        <f t="shared" si="92"/>
        <v>0</v>
      </c>
      <c r="AY142" s="47">
        <f t="shared" si="92"/>
        <v>0</v>
      </c>
      <c r="AZ142" s="47">
        <f t="shared" si="92"/>
        <v>0</v>
      </c>
      <c r="BA142" s="47">
        <f t="shared" si="92"/>
        <v>0</v>
      </c>
      <c r="BB142" s="47">
        <f t="shared" si="92"/>
        <v>0</v>
      </c>
      <c r="BC142" s="47">
        <f t="shared" si="92"/>
        <v>0</v>
      </c>
      <c r="BD142" s="47">
        <f t="shared" si="92"/>
        <v>0</v>
      </c>
      <c r="BE142" s="47">
        <f t="shared" si="92"/>
        <v>0</v>
      </c>
      <c r="BF142" s="47">
        <f t="shared" si="92"/>
        <v>0</v>
      </c>
      <c r="BG142" s="47">
        <f t="shared" si="92"/>
        <v>0</v>
      </c>
      <c r="BH142" s="47">
        <f t="shared" si="92"/>
        <v>0</v>
      </c>
      <c r="BI142" s="47">
        <f t="shared" si="92"/>
        <v>0</v>
      </c>
      <c r="BJ142" s="47">
        <f t="shared" si="92"/>
        <v>0</v>
      </c>
      <c r="BK142" s="47">
        <f t="shared" si="92"/>
        <v>0</v>
      </c>
      <c r="BL142" s="47">
        <f t="shared" si="92"/>
        <v>0</v>
      </c>
      <c r="BM142" s="47">
        <f t="shared" si="92"/>
        <v>0</v>
      </c>
      <c r="BN142" s="47">
        <f t="shared" si="92"/>
        <v>0</v>
      </c>
      <c r="BO142" s="47">
        <f t="shared" si="92"/>
        <v>0</v>
      </c>
      <c r="BP142" s="47">
        <f t="shared" si="92"/>
        <v>0</v>
      </c>
      <c r="BQ142" s="47">
        <f t="shared" si="92"/>
        <v>0</v>
      </c>
      <c r="BR142" s="47">
        <f t="shared" si="92"/>
        <v>0</v>
      </c>
      <c r="BS142" s="47">
        <f t="shared" si="92"/>
        <v>0</v>
      </c>
      <c r="BT142" s="47">
        <f t="shared" si="92"/>
        <v>0</v>
      </c>
      <c r="BU142" s="47">
        <f t="shared" si="92"/>
        <v>0</v>
      </c>
      <c r="BV142" s="47">
        <f t="shared" si="92"/>
        <v>0</v>
      </c>
      <c r="BW142" s="47">
        <f t="shared" si="92"/>
        <v>0</v>
      </c>
      <c r="BX142" s="47">
        <f t="shared" si="92"/>
        <v>0</v>
      </c>
      <c r="BY142" s="47">
        <f t="shared" si="92"/>
        <v>0</v>
      </c>
      <c r="BZ142" s="47">
        <f t="shared" si="92"/>
        <v>0</v>
      </c>
      <c r="CA142" s="47">
        <f t="shared" si="92"/>
        <v>0</v>
      </c>
      <c r="CB142" s="47">
        <f t="shared" si="92"/>
        <v>0</v>
      </c>
      <c r="CC142" s="47">
        <f t="shared" si="92"/>
        <v>0</v>
      </c>
      <c r="CD142" s="47">
        <f t="shared" si="92"/>
        <v>0</v>
      </c>
      <c r="CE142" s="47">
        <f t="shared" si="92"/>
        <v>0</v>
      </c>
      <c r="CF142" s="47">
        <f t="shared" si="92"/>
        <v>0</v>
      </c>
      <c r="CG142" s="47">
        <f t="shared" ref="CG142:CP142" si="93">SUM(CG143:CG145)</f>
        <v>0</v>
      </c>
      <c r="CH142" s="47">
        <f t="shared" si="93"/>
        <v>0</v>
      </c>
      <c r="CI142" s="47">
        <f t="shared" si="93"/>
        <v>0</v>
      </c>
      <c r="CJ142" s="47">
        <f t="shared" si="93"/>
        <v>0</v>
      </c>
      <c r="CK142" s="47">
        <f t="shared" si="93"/>
        <v>0</v>
      </c>
      <c r="CL142" s="47">
        <f t="shared" si="93"/>
        <v>0</v>
      </c>
      <c r="CM142" s="47">
        <f t="shared" si="93"/>
        <v>0</v>
      </c>
      <c r="CN142" s="47">
        <f t="shared" si="93"/>
        <v>0</v>
      </c>
      <c r="CO142" s="47">
        <f t="shared" si="93"/>
        <v>0</v>
      </c>
      <c r="CP142" s="47">
        <f t="shared" si="93"/>
        <v>0</v>
      </c>
      <c r="CQ142" s="47">
        <f t="shared" si="92"/>
        <v>0</v>
      </c>
      <c r="CR142" s="47">
        <f t="shared" si="92"/>
        <v>0</v>
      </c>
      <c r="CS142" s="47">
        <f t="shared" si="92"/>
        <v>0</v>
      </c>
      <c r="CT142" s="47">
        <f t="shared" si="92"/>
        <v>0</v>
      </c>
      <c r="CU142" s="47">
        <f t="shared" si="92"/>
        <v>0</v>
      </c>
      <c r="CV142" s="47">
        <f t="shared" si="92"/>
        <v>0</v>
      </c>
      <c r="CW142" s="47">
        <f t="shared" si="92"/>
        <v>0</v>
      </c>
      <c r="CX142" s="47">
        <f t="shared" si="92"/>
        <v>0</v>
      </c>
      <c r="CY142" s="47">
        <f>SUM(CY143:CY145)</f>
        <v>0</v>
      </c>
      <c r="CZ142" s="47">
        <f>SUM(CZ143:CZ145)</f>
        <v>0</v>
      </c>
      <c r="DA142" s="51"/>
    </row>
    <row r="143" spans="1:105" hidden="1" outlineLevel="1" x14ac:dyDescent="0.3">
      <c r="A143" s="27" t="s">
        <v>169</v>
      </c>
      <c r="B143" s="37" t="s">
        <v>113</v>
      </c>
      <c r="C143" s="29" t="s">
        <v>88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32"/>
    </row>
    <row r="144" spans="1:105" hidden="1" outlineLevel="1" x14ac:dyDescent="0.3">
      <c r="A144" s="27" t="s">
        <v>169</v>
      </c>
      <c r="B144" s="37" t="s">
        <v>113</v>
      </c>
      <c r="C144" s="29" t="s">
        <v>88</v>
      </c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  <c r="CY144" s="29"/>
      <c r="CZ144" s="29"/>
      <c r="DA144" s="32"/>
    </row>
    <row r="145" spans="1:105" hidden="1" outlineLevel="1" x14ac:dyDescent="0.3">
      <c r="A145" s="27" t="s">
        <v>114</v>
      </c>
      <c r="B145" s="28" t="s">
        <v>114</v>
      </c>
      <c r="C145" s="29" t="s">
        <v>88</v>
      </c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32"/>
    </row>
    <row r="146" spans="1:105" ht="42.6" hidden="1" customHeight="1" x14ac:dyDescent="0.3">
      <c r="A146" s="45" t="s">
        <v>171</v>
      </c>
      <c r="B146" s="46" t="s">
        <v>172</v>
      </c>
      <c r="C146" s="47" t="s">
        <v>88</v>
      </c>
      <c r="D146" s="47"/>
      <c r="E146" s="47"/>
      <c r="F146" s="47"/>
      <c r="G146" s="47"/>
      <c r="H146" s="47">
        <f>SUM(H147:H149)</f>
        <v>0</v>
      </c>
      <c r="I146" s="47">
        <f t="shared" ref="I146:CX146" si="94">SUM(I147:I149)</f>
        <v>0</v>
      </c>
      <c r="J146" s="47" t="s">
        <v>89</v>
      </c>
      <c r="K146" s="47">
        <f t="shared" si="94"/>
        <v>0</v>
      </c>
      <c r="L146" s="47">
        <f t="shared" si="94"/>
        <v>0</v>
      </c>
      <c r="M146" s="47" t="s">
        <v>89</v>
      </c>
      <c r="N146" s="47">
        <f t="shared" si="94"/>
        <v>0</v>
      </c>
      <c r="O146" s="47">
        <f t="shared" si="94"/>
        <v>0</v>
      </c>
      <c r="P146" s="47">
        <f t="shared" si="94"/>
        <v>0</v>
      </c>
      <c r="Q146" s="47">
        <f t="shared" si="94"/>
        <v>0</v>
      </c>
      <c r="R146" s="47">
        <f t="shared" si="94"/>
        <v>0</v>
      </c>
      <c r="S146" s="47">
        <f t="shared" si="94"/>
        <v>0</v>
      </c>
      <c r="T146" s="47">
        <f t="shared" si="94"/>
        <v>0</v>
      </c>
      <c r="U146" s="47">
        <f t="shared" si="94"/>
        <v>0</v>
      </c>
      <c r="V146" s="47">
        <f t="shared" si="94"/>
        <v>0</v>
      </c>
      <c r="W146" s="47">
        <f t="shared" si="94"/>
        <v>0</v>
      </c>
      <c r="X146" s="47">
        <f t="shared" si="94"/>
        <v>0</v>
      </c>
      <c r="Y146" s="47">
        <f t="shared" si="94"/>
        <v>0</v>
      </c>
      <c r="Z146" s="47">
        <f t="shared" si="94"/>
        <v>0</v>
      </c>
      <c r="AA146" s="47">
        <f t="shared" si="94"/>
        <v>0</v>
      </c>
      <c r="AB146" s="47">
        <f t="shared" si="94"/>
        <v>0</v>
      </c>
      <c r="AC146" s="47">
        <f t="shared" si="94"/>
        <v>0</v>
      </c>
      <c r="AD146" s="47">
        <f t="shared" si="94"/>
        <v>0</v>
      </c>
      <c r="AE146" s="47">
        <f t="shared" si="94"/>
        <v>0</v>
      </c>
      <c r="AF146" s="47">
        <f t="shared" si="94"/>
        <v>0</v>
      </c>
      <c r="AG146" s="47">
        <f t="shared" si="94"/>
        <v>0</v>
      </c>
      <c r="AH146" s="47">
        <f t="shared" si="94"/>
        <v>0</v>
      </c>
      <c r="AI146" s="47">
        <f t="shared" si="94"/>
        <v>0</v>
      </c>
      <c r="AJ146" s="47">
        <f t="shared" si="94"/>
        <v>0</v>
      </c>
      <c r="AK146" s="47">
        <f t="shared" si="94"/>
        <v>0</v>
      </c>
      <c r="AL146" s="47">
        <f t="shared" si="94"/>
        <v>0</v>
      </c>
      <c r="AM146" s="47">
        <f t="shared" si="94"/>
        <v>0</v>
      </c>
      <c r="AN146" s="47">
        <f t="shared" si="94"/>
        <v>0</v>
      </c>
      <c r="AO146" s="47">
        <f t="shared" si="94"/>
        <v>0</v>
      </c>
      <c r="AP146" s="47">
        <f t="shared" si="94"/>
        <v>0</v>
      </c>
      <c r="AQ146" s="47">
        <f t="shared" si="94"/>
        <v>0</v>
      </c>
      <c r="AR146" s="47">
        <f t="shared" si="94"/>
        <v>0</v>
      </c>
      <c r="AS146" s="47">
        <f t="shared" si="94"/>
        <v>0</v>
      </c>
      <c r="AT146" s="47">
        <f t="shared" si="94"/>
        <v>0</v>
      </c>
      <c r="AU146" s="47">
        <f t="shared" si="94"/>
        <v>0</v>
      </c>
      <c r="AV146" s="47">
        <f t="shared" si="94"/>
        <v>0</v>
      </c>
      <c r="AW146" s="47">
        <f t="shared" si="94"/>
        <v>0</v>
      </c>
      <c r="AX146" s="47">
        <f t="shared" si="94"/>
        <v>0</v>
      </c>
      <c r="AY146" s="47">
        <f t="shared" si="94"/>
        <v>0</v>
      </c>
      <c r="AZ146" s="47">
        <f t="shared" si="94"/>
        <v>0</v>
      </c>
      <c r="BA146" s="47">
        <f t="shared" si="94"/>
        <v>0</v>
      </c>
      <c r="BB146" s="47">
        <f t="shared" si="94"/>
        <v>0</v>
      </c>
      <c r="BC146" s="47">
        <f t="shared" si="94"/>
        <v>0</v>
      </c>
      <c r="BD146" s="47">
        <f t="shared" si="94"/>
        <v>0</v>
      </c>
      <c r="BE146" s="47">
        <f t="shared" si="94"/>
        <v>0</v>
      </c>
      <c r="BF146" s="47">
        <f t="shared" si="94"/>
        <v>0</v>
      </c>
      <c r="BG146" s="47">
        <f t="shared" si="94"/>
        <v>0</v>
      </c>
      <c r="BH146" s="47">
        <f t="shared" si="94"/>
        <v>0</v>
      </c>
      <c r="BI146" s="47">
        <f t="shared" si="94"/>
        <v>0</v>
      </c>
      <c r="BJ146" s="47">
        <f t="shared" si="94"/>
        <v>0</v>
      </c>
      <c r="BK146" s="47">
        <f t="shared" si="94"/>
        <v>0</v>
      </c>
      <c r="BL146" s="47">
        <f t="shared" si="94"/>
        <v>0</v>
      </c>
      <c r="BM146" s="47">
        <f t="shared" si="94"/>
        <v>0</v>
      </c>
      <c r="BN146" s="47">
        <f t="shared" si="94"/>
        <v>0</v>
      </c>
      <c r="BO146" s="47">
        <f t="shared" si="94"/>
        <v>0</v>
      </c>
      <c r="BP146" s="47">
        <f t="shared" si="94"/>
        <v>0</v>
      </c>
      <c r="BQ146" s="47">
        <f t="shared" si="94"/>
        <v>0</v>
      </c>
      <c r="BR146" s="47">
        <f t="shared" si="94"/>
        <v>0</v>
      </c>
      <c r="BS146" s="47">
        <f t="shared" si="94"/>
        <v>0</v>
      </c>
      <c r="BT146" s="47">
        <f t="shared" si="94"/>
        <v>0</v>
      </c>
      <c r="BU146" s="47">
        <f t="shared" si="94"/>
        <v>0</v>
      </c>
      <c r="BV146" s="47">
        <f t="shared" si="94"/>
        <v>0</v>
      </c>
      <c r="BW146" s="47">
        <f t="shared" si="94"/>
        <v>0</v>
      </c>
      <c r="BX146" s="47">
        <f t="shared" si="94"/>
        <v>0</v>
      </c>
      <c r="BY146" s="47">
        <f t="shared" si="94"/>
        <v>0</v>
      </c>
      <c r="BZ146" s="47">
        <f t="shared" si="94"/>
        <v>0</v>
      </c>
      <c r="CA146" s="47">
        <f t="shared" si="94"/>
        <v>0</v>
      </c>
      <c r="CB146" s="47">
        <f t="shared" si="94"/>
        <v>0</v>
      </c>
      <c r="CC146" s="47">
        <f t="shared" si="94"/>
        <v>0</v>
      </c>
      <c r="CD146" s="47">
        <f t="shared" si="94"/>
        <v>0</v>
      </c>
      <c r="CE146" s="47">
        <f t="shared" si="94"/>
        <v>0</v>
      </c>
      <c r="CF146" s="47">
        <f t="shared" si="94"/>
        <v>0</v>
      </c>
      <c r="CG146" s="47">
        <f t="shared" ref="CG146:CP146" si="95">SUM(CG147:CG149)</f>
        <v>0</v>
      </c>
      <c r="CH146" s="47">
        <f t="shared" si="95"/>
        <v>0</v>
      </c>
      <c r="CI146" s="47">
        <f t="shared" si="95"/>
        <v>0</v>
      </c>
      <c r="CJ146" s="47">
        <f t="shared" si="95"/>
        <v>0</v>
      </c>
      <c r="CK146" s="47">
        <f t="shared" si="95"/>
        <v>0</v>
      </c>
      <c r="CL146" s="47">
        <f t="shared" si="95"/>
        <v>0</v>
      </c>
      <c r="CM146" s="47">
        <f t="shared" si="95"/>
        <v>0</v>
      </c>
      <c r="CN146" s="47">
        <f t="shared" si="95"/>
        <v>0</v>
      </c>
      <c r="CO146" s="47">
        <f t="shared" si="95"/>
        <v>0</v>
      </c>
      <c r="CP146" s="47">
        <f t="shared" si="95"/>
        <v>0</v>
      </c>
      <c r="CQ146" s="47">
        <f t="shared" si="94"/>
        <v>0</v>
      </c>
      <c r="CR146" s="47">
        <f t="shared" si="94"/>
        <v>0</v>
      </c>
      <c r="CS146" s="47">
        <f t="shared" si="94"/>
        <v>0</v>
      </c>
      <c r="CT146" s="47">
        <f t="shared" si="94"/>
        <v>0</v>
      </c>
      <c r="CU146" s="47">
        <f t="shared" si="94"/>
        <v>0</v>
      </c>
      <c r="CV146" s="47">
        <f t="shared" si="94"/>
        <v>0</v>
      </c>
      <c r="CW146" s="47">
        <f t="shared" si="94"/>
        <v>0</v>
      </c>
      <c r="CX146" s="47">
        <f t="shared" si="94"/>
        <v>0</v>
      </c>
      <c r="CY146" s="47">
        <f>SUM(CY147:CY149)</f>
        <v>0</v>
      </c>
      <c r="CZ146" s="47">
        <f>SUM(CZ147:CZ149)</f>
        <v>0</v>
      </c>
      <c r="DA146" s="51"/>
    </row>
    <row r="147" spans="1:105" hidden="1" outlineLevel="1" x14ac:dyDescent="0.3">
      <c r="A147" s="27" t="s">
        <v>171</v>
      </c>
      <c r="B147" s="37" t="s">
        <v>113</v>
      </c>
      <c r="C147" s="32" t="s">
        <v>88</v>
      </c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32"/>
    </row>
    <row r="148" spans="1:105" hidden="1" outlineLevel="1" x14ac:dyDescent="0.3">
      <c r="A148" s="27" t="s">
        <v>171</v>
      </c>
      <c r="B148" s="37" t="s">
        <v>113</v>
      </c>
      <c r="C148" s="32" t="s">
        <v>88</v>
      </c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32"/>
    </row>
    <row r="149" spans="1:105" hidden="1" outlineLevel="1" x14ac:dyDescent="0.3">
      <c r="A149" s="27" t="s">
        <v>114</v>
      </c>
      <c r="B149" s="28" t="s">
        <v>114</v>
      </c>
      <c r="C149" s="32" t="s">
        <v>88</v>
      </c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32"/>
    </row>
    <row r="150" spans="1:105" s="26" customFormat="1" ht="46.8" collapsed="1" x14ac:dyDescent="0.3">
      <c r="A150" s="85" t="s">
        <v>173</v>
      </c>
      <c r="B150" s="86" t="s">
        <v>174</v>
      </c>
      <c r="C150" s="87" t="s">
        <v>88</v>
      </c>
      <c r="D150" s="87"/>
      <c r="E150" s="87"/>
      <c r="F150" s="87"/>
      <c r="G150" s="87"/>
      <c r="H150" s="87">
        <f>H151+H155</f>
        <v>0</v>
      </c>
      <c r="I150" s="87">
        <f t="shared" ref="I150:CX150" si="96">I151+I155</f>
        <v>0</v>
      </c>
      <c r="J150" s="87" t="s">
        <v>89</v>
      </c>
      <c r="K150" s="87">
        <f t="shared" si="96"/>
        <v>0</v>
      </c>
      <c r="L150" s="87">
        <f t="shared" si="96"/>
        <v>0</v>
      </c>
      <c r="M150" s="87" t="s">
        <v>89</v>
      </c>
      <c r="N150" s="87">
        <f t="shared" si="96"/>
        <v>0</v>
      </c>
      <c r="O150" s="87">
        <f t="shared" si="96"/>
        <v>0</v>
      </c>
      <c r="P150" s="87">
        <f t="shared" si="96"/>
        <v>0</v>
      </c>
      <c r="Q150" s="87">
        <f t="shared" si="96"/>
        <v>0</v>
      </c>
      <c r="R150" s="87">
        <f t="shared" si="96"/>
        <v>0</v>
      </c>
      <c r="S150" s="87">
        <f t="shared" si="96"/>
        <v>0</v>
      </c>
      <c r="T150" s="87">
        <f t="shared" si="96"/>
        <v>0</v>
      </c>
      <c r="U150" s="87">
        <f t="shared" si="96"/>
        <v>0</v>
      </c>
      <c r="V150" s="87">
        <f t="shared" si="96"/>
        <v>0</v>
      </c>
      <c r="W150" s="87">
        <f t="shared" si="96"/>
        <v>0</v>
      </c>
      <c r="X150" s="87">
        <f t="shared" si="96"/>
        <v>0</v>
      </c>
      <c r="Y150" s="87">
        <f t="shared" si="96"/>
        <v>0</v>
      </c>
      <c r="Z150" s="87">
        <f t="shared" si="96"/>
        <v>0</v>
      </c>
      <c r="AA150" s="87">
        <f t="shared" si="96"/>
        <v>0</v>
      </c>
      <c r="AB150" s="87">
        <f t="shared" si="96"/>
        <v>0</v>
      </c>
      <c r="AC150" s="87">
        <f t="shared" si="96"/>
        <v>0</v>
      </c>
      <c r="AD150" s="87">
        <f t="shared" si="96"/>
        <v>0</v>
      </c>
      <c r="AE150" s="87">
        <f t="shared" si="96"/>
        <v>0</v>
      </c>
      <c r="AF150" s="87">
        <f t="shared" si="96"/>
        <v>0</v>
      </c>
      <c r="AG150" s="87">
        <f t="shared" si="96"/>
        <v>0</v>
      </c>
      <c r="AH150" s="87">
        <f t="shared" si="96"/>
        <v>0</v>
      </c>
      <c r="AI150" s="87">
        <f t="shared" si="96"/>
        <v>0</v>
      </c>
      <c r="AJ150" s="87">
        <f t="shared" si="96"/>
        <v>0</v>
      </c>
      <c r="AK150" s="87">
        <f t="shared" si="96"/>
        <v>0</v>
      </c>
      <c r="AL150" s="87">
        <f t="shared" si="96"/>
        <v>0</v>
      </c>
      <c r="AM150" s="87">
        <f t="shared" si="96"/>
        <v>0</v>
      </c>
      <c r="AN150" s="87">
        <f t="shared" si="96"/>
        <v>0</v>
      </c>
      <c r="AO150" s="87">
        <f t="shared" si="96"/>
        <v>0</v>
      </c>
      <c r="AP150" s="87">
        <f t="shared" si="96"/>
        <v>0</v>
      </c>
      <c r="AQ150" s="87">
        <f t="shared" si="96"/>
        <v>0</v>
      </c>
      <c r="AR150" s="87">
        <f t="shared" si="96"/>
        <v>0</v>
      </c>
      <c r="AS150" s="87">
        <f t="shared" si="96"/>
        <v>0</v>
      </c>
      <c r="AT150" s="87">
        <f t="shared" si="96"/>
        <v>0</v>
      </c>
      <c r="AU150" s="87">
        <f t="shared" si="96"/>
        <v>0</v>
      </c>
      <c r="AV150" s="87">
        <f t="shared" si="96"/>
        <v>0</v>
      </c>
      <c r="AW150" s="87">
        <f t="shared" si="96"/>
        <v>0</v>
      </c>
      <c r="AX150" s="87">
        <f t="shared" si="96"/>
        <v>0</v>
      </c>
      <c r="AY150" s="87">
        <f t="shared" si="96"/>
        <v>0</v>
      </c>
      <c r="AZ150" s="87">
        <f t="shared" si="96"/>
        <v>0</v>
      </c>
      <c r="BA150" s="87">
        <f t="shared" si="96"/>
        <v>0</v>
      </c>
      <c r="BB150" s="87">
        <f t="shared" si="96"/>
        <v>0</v>
      </c>
      <c r="BC150" s="87">
        <f t="shared" si="96"/>
        <v>0</v>
      </c>
      <c r="BD150" s="87">
        <f t="shared" si="96"/>
        <v>0</v>
      </c>
      <c r="BE150" s="87">
        <f t="shared" si="96"/>
        <v>0</v>
      </c>
      <c r="BF150" s="87">
        <f t="shared" si="96"/>
        <v>0</v>
      </c>
      <c r="BG150" s="87">
        <f t="shared" si="96"/>
        <v>0</v>
      </c>
      <c r="BH150" s="87">
        <f t="shared" si="96"/>
        <v>0</v>
      </c>
      <c r="BI150" s="87">
        <f t="shared" si="96"/>
        <v>0</v>
      </c>
      <c r="BJ150" s="87">
        <f t="shared" si="96"/>
        <v>0</v>
      </c>
      <c r="BK150" s="87">
        <f t="shared" si="96"/>
        <v>0</v>
      </c>
      <c r="BL150" s="87">
        <f t="shared" si="96"/>
        <v>0</v>
      </c>
      <c r="BM150" s="87">
        <f t="shared" si="96"/>
        <v>0</v>
      </c>
      <c r="BN150" s="87">
        <f t="shared" si="96"/>
        <v>0</v>
      </c>
      <c r="BO150" s="87">
        <f t="shared" si="96"/>
        <v>0</v>
      </c>
      <c r="BP150" s="87">
        <f t="shared" si="96"/>
        <v>0</v>
      </c>
      <c r="BQ150" s="87">
        <f t="shared" si="96"/>
        <v>0</v>
      </c>
      <c r="BR150" s="87">
        <f t="shared" si="96"/>
        <v>0</v>
      </c>
      <c r="BS150" s="87">
        <f t="shared" si="96"/>
        <v>0</v>
      </c>
      <c r="BT150" s="87">
        <f t="shared" si="96"/>
        <v>0</v>
      </c>
      <c r="BU150" s="87">
        <f t="shared" si="96"/>
        <v>0</v>
      </c>
      <c r="BV150" s="87">
        <f t="shared" si="96"/>
        <v>0</v>
      </c>
      <c r="BW150" s="87">
        <f t="shared" si="96"/>
        <v>0</v>
      </c>
      <c r="BX150" s="87">
        <f t="shared" si="96"/>
        <v>0</v>
      </c>
      <c r="BY150" s="87">
        <f t="shared" si="96"/>
        <v>0</v>
      </c>
      <c r="BZ150" s="87">
        <f t="shared" si="96"/>
        <v>0</v>
      </c>
      <c r="CA150" s="87">
        <f t="shared" si="96"/>
        <v>0</v>
      </c>
      <c r="CB150" s="87">
        <f t="shared" si="96"/>
        <v>0</v>
      </c>
      <c r="CC150" s="87">
        <f t="shared" si="96"/>
        <v>0</v>
      </c>
      <c r="CD150" s="87">
        <f t="shared" si="96"/>
        <v>0</v>
      </c>
      <c r="CE150" s="87">
        <f t="shared" si="96"/>
        <v>0</v>
      </c>
      <c r="CF150" s="87">
        <f t="shared" si="96"/>
        <v>0</v>
      </c>
      <c r="CG150" s="87">
        <f t="shared" ref="CG150:CP150" si="97">CG151+CG155</f>
        <v>0</v>
      </c>
      <c r="CH150" s="87">
        <f t="shared" si="97"/>
        <v>0</v>
      </c>
      <c r="CI150" s="87">
        <f t="shared" si="97"/>
        <v>0</v>
      </c>
      <c r="CJ150" s="87">
        <f t="shared" si="97"/>
        <v>0</v>
      </c>
      <c r="CK150" s="87">
        <f t="shared" si="97"/>
        <v>0</v>
      </c>
      <c r="CL150" s="87">
        <f t="shared" si="97"/>
        <v>0</v>
      </c>
      <c r="CM150" s="87">
        <f t="shared" si="97"/>
        <v>0</v>
      </c>
      <c r="CN150" s="87">
        <f t="shared" si="97"/>
        <v>0</v>
      </c>
      <c r="CO150" s="87">
        <f t="shared" si="97"/>
        <v>0</v>
      </c>
      <c r="CP150" s="87">
        <f t="shared" si="97"/>
        <v>0</v>
      </c>
      <c r="CQ150" s="87">
        <f t="shared" si="96"/>
        <v>0</v>
      </c>
      <c r="CR150" s="87">
        <f t="shared" si="96"/>
        <v>0</v>
      </c>
      <c r="CS150" s="87">
        <f t="shared" si="96"/>
        <v>0</v>
      </c>
      <c r="CT150" s="87">
        <f t="shared" si="96"/>
        <v>0</v>
      </c>
      <c r="CU150" s="87">
        <f t="shared" si="96"/>
        <v>0</v>
      </c>
      <c r="CV150" s="87">
        <f t="shared" si="96"/>
        <v>0</v>
      </c>
      <c r="CW150" s="87">
        <f t="shared" si="96"/>
        <v>0</v>
      </c>
      <c r="CX150" s="87">
        <f t="shared" si="96"/>
        <v>0</v>
      </c>
      <c r="CY150" s="87">
        <f>CY151+CY155</f>
        <v>0</v>
      </c>
      <c r="CZ150" s="87">
        <f>CZ151+CZ155</f>
        <v>0</v>
      </c>
      <c r="DA150" s="93"/>
    </row>
    <row r="151" spans="1:105" ht="46.8" hidden="1" outlineLevel="1" x14ac:dyDescent="0.3">
      <c r="A151" s="27" t="s">
        <v>175</v>
      </c>
      <c r="B151" s="28" t="s">
        <v>176</v>
      </c>
      <c r="C151" s="32"/>
      <c r="D151" s="29"/>
      <c r="E151" s="29"/>
      <c r="F151" s="29"/>
      <c r="G151" s="29"/>
      <c r="H151" s="29"/>
      <c r="I151" s="29"/>
      <c r="J151" s="29"/>
      <c r="K151" s="29"/>
      <c r="L151" s="29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32"/>
    </row>
    <row r="152" spans="1:105" hidden="1" outlineLevel="1" x14ac:dyDescent="0.3">
      <c r="A152" s="27" t="s">
        <v>175</v>
      </c>
      <c r="B152" s="37" t="s">
        <v>113</v>
      </c>
      <c r="C152" s="32"/>
      <c r="D152" s="29"/>
      <c r="E152" s="29"/>
      <c r="F152" s="29"/>
      <c r="G152" s="29"/>
      <c r="H152" s="29"/>
      <c r="I152" s="29"/>
      <c r="J152" s="29"/>
      <c r="K152" s="29"/>
      <c r="L152" s="29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32"/>
    </row>
    <row r="153" spans="1:105" hidden="1" outlineLevel="1" x14ac:dyDescent="0.3">
      <c r="A153" s="27" t="s">
        <v>175</v>
      </c>
      <c r="B153" s="37" t="s">
        <v>113</v>
      </c>
      <c r="C153" s="32"/>
      <c r="D153" s="29"/>
      <c r="E153" s="29"/>
      <c r="F153" s="29"/>
      <c r="G153" s="29"/>
      <c r="H153" s="29"/>
      <c r="I153" s="29"/>
      <c r="J153" s="29"/>
      <c r="K153" s="29"/>
      <c r="L153" s="29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32"/>
    </row>
    <row r="154" spans="1:105" hidden="1" outlineLevel="1" x14ac:dyDescent="0.3">
      <c r="A154" s="27" t="s">
        <v>114</v>
      </c>
      <c r="B154" s="68" t="s">
        <v>114</v>
      </c>
      <c r="C154" s="32"/>
      <c r="D154" s="29"/>
      <c r="E154" s="29"/>
      <c r="F154" s="29"/>
      <c r="G154" s="29"/>
      <c r="H154" s="29"/>
      <c r="I154" s="29"/>
      <c r="J154" s="29"/>
      <c r="K154" s="29"/>
      <c r="L154" s="29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32"/>
    </row>
    <row r="155" spans="1:105" ht="46.8" hidden="1" outlineLevel="1" x14ac:dyDescent="0.3">
      <c r="A155" s="27" t="s">
        <v>177</v>
      </c>
      <c r="B155" s="28" t="s">
        <v>178</v>
      </c>
      <c r="C155" s="32"/>
      <c r="D155" s="29"/>
      <c r="E155" s="29"/>
      <c r="F155" s="29"/>
      <c r="G155" s="29"/>
      <c r="H155" s="29"/>
      <c r="I155" s="29"/>
      <c r="J155" s="29"/>
      <c r="K155" s="29"/>
      <c r="L155" s="29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32"/>
    </row>
    <row r="156" spans="1:105" hidden="1" outlineLevel="1" x14ac:dyDescent="0.3">
      <c r="A156" s="27" t="s">
        <v>177</v>
      </c>
      <c r="B156" s="37" t="s">
        <v>113</v>
      </c>
      <c r="C156" s="32"/>
      <c r="D156" s="29"/>
      <c r="E156" s="29"/>
      <c r="F156" s="29"/>
      <c r="G156" s="29"/>
      <c r="H156" s="29"/>
      <c r="I156" s="29"/>
      <c r="J156" s="29"/>
      <c r="K156" s="29"/>
      <c r="L156" s="29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32"/>
    </row>
    <row r="157" spans="1:105" hidden="1" outlineLevel="1" x14ac:dyDescent="0.3">
      <c r="A157" s="27" t="s">
        <v>177</v>
      </c>
      <c r="B157" s="37" t="s">
        <v>113</v>
      </c>
      <c r="C157" s="32"/>
      <c r="D157" s="29"/>
      <c r="E157" s="29"/>
      <c r="F157" s="29"/>
      <c r="G157" s="29"/>
      <c r="H157" s="29"/>
      <c r="I157" s="29"/>
      <c r="J157" s="29"/>
      <c r="K157" s="29"/>
      <c r="L157" s="29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32"/>
    </row>
    <row r="158" spans="1:105" hidden="1" outlineLevel="1" x14ac:dyDescent="0.3">
      <c r="A158" s="27" t="s">
        <v>114</v>
      </c>
      <c r="B158" s="68" t="s">
        <v>114</v>
      </c>
      <c r="C158" s="32"/>
      <c r="D158" s="29"/>
      <c r="E158" s="29"/>
      <c r="F158" s="29"/>
      <c r="G158" s="29"/>
      <c r="H158" s="29"/>
      <c r="I158" s="29"/>
      <c r="J158" s="29"/>
      <c r="K158" s="29"/>
      <c r="L158" s="29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32"/>
    </row>
    <row r="159" spans="1:105" s="26" customFormat="1" ht="37.200000000000003" customHeight="1" x14ac:dyDescent="0.3">
      <c r="A159" s="85" t="s">
        <v>179</v>
      </c>
      <c r="B159" s="86" t="s">
        <v>180</v>
      </c>
      <c r="C159" s="87" t="s">
        <v>88</v>
      </c>
      <c r="D159" s="87"/>
      <c r="E159" s="87"/>
      <c r="F159" s="87"/>
      <c r="G159" s="87"/>
      <c r="H159" s="94">
        <f>SUM(H160:H161)</f>
        <v>0.72196300000000002</v>
      </c>
      <c r="I159" s="92">
        <f>SUM(I160:I161)</f>
        <v>0</v>
      </c>
      <c r="J159" s="87" t="s">
        <v>89</v>
      </c>
      <c r="K159" s="94">
        <f>SUM(K160:K161)</f>
        <v>0.77981319599999999</v>
      </c>
      <c r="L159" s="87">
        <f>SUM(L160:L161)</f>
        <v>0</v>
      </c>
      <c r="M159" s="87" t="s">
        <v>89</v>
      </c>
      <c r="N159" s="87">
        <f t="shared" ref="N159:BY159" si="98">SUM(N160:N161)</f>
        <v>0</v>
      </c>
      <c r="O159" s="87">
        <f t="shared" si="98"/>
        <v>0</v>
      </c>
      <c r="P159" s="87">
        <f t="shared" si="98"/>
        <v>0</v>
      </c>
      <c r="Q159" s="94">
        <f t="shared" si="98"/>
        <v>1.3918853890415401</v>
      </c>
      <c r="R159" s="87">
        <f t="shared" si="98"/>
        <v>0</v>
      </c>
      <c r="S159" s="94">
        <f t="shared" si="98"/>
        <v>0.77981319599999999</v>
      </c>
      <c r="T159" s="94">
        <f t="shared" si="98"/>
        <v>0.72196300000000002</v>
      </c>
      <c r="U159" s="94">
        <f t="shared" si="98"/>
        <v>0.77981319599999999</v>
      </c>
      <c r="V159" s="87">
        <f t="shared" si="98"/>
        <v>0</v>
      </c>
      <c r="W159" s="87">
        <f t="shared" si="98"/>
        <v>0</v>
      </c>
      <c r="X159" s="87">
        <f t="shared" si="98"/>
        <v>0</v>
      </c>
      <c r="Y159" s="87">
        <f t="shared" si="98"/>
        <v>0</v>
      </c>
      <c r="Z159" s="87">
        <f t="shared" si="98"/>
        <v>0</v>
      </c>
      <c r="AA159" s="87">
        <f t="shared" si="98"/>
        <v>0</v>
      </c>
      <c r="AB159" s="87">
        <f t="shared" si="98"/>
        <v>0</v>
      </c>
      <c r="AC159" s="87">
        <f t="shared" si="98"/>
        <v>0</v>
      </c>
      <c r="AD159" s="94">
        <f t="shared" si="98"/>
        <v>0</v>
      </c>
      <c r="AE159" s="87">
        <f t="shared" si="98"/>
        <v>0</v>
      </c>
      <c r="AF159" s="87">
        <f t="shared" si="98"/>
        <v>0</v>
      </c>
      <c r="AG159" s="92">
        <f t="shared" si="98"/>
        <v>0</v>
      </c>
      <c r="AH159" s="87">
        <f t="shared" si="98"/>
        <v>0</v>
      </c>
      <c r="AI159" s="87">
        <f t="shared" si="98"/>
        <v>0</v>
      </c>
      <c r="AJ159" s="87">
        <f t="shared" si="98"/>
        <v>0</v>
      </c>
      <c r="AK159" s="87">
        <f t="shared" si="98"/>
        <v>0</v>
      </c>
      <c r="AL159" s="87">
        <f t="shared" si="98"/>
        <v>0</v>
      </c>
      <c r="AM159" s="87">
        <f t="shared" si="98"/>
        <v>0</v>
      </c>
      <c r="AN159" s="94">
        <f t="shared" si="98"/>
        <v>0.70060566800000001</v>
      </c>
      <c r="AO159" s="87">
        <f t="shared" si="98"/>
        <v>0</v>
      </c>
      <c r="AP159" s="87">
        <f t="shared" si="98"/>
        <v>0</v>
      </c>
      <c r="AQ159" s="94">
        <f t="shared" si="98"/>
        <v>0.70060566800000001</v>
      </c>
      <c r="AR159" s="87">
        <f t="shared" si="98"/>
        <v>0</v>
      </c>
      <c r="AS159" s="94">
        <f t="shared" si="98"/>
        <v>0.72196300000000002</v>
      </c>
      <c r="AT159" s="87">
        <f t="shared" si="98"/>
        <v>0</v>
      </c>
      <c r="AU159" s="87">
        <f t="shared" si="98"/>
        <v>0</v>
      </c>
      <c r="AV159" s="94">
        <f t="shared" si="98"/>
        <v>0.72196300000000002</v>
      </c>
      <c r="AW159" s="87">
        <f t="shared" si="98"/>
        <v>0</v>
      </c>
      <c r="AX159" s="87">
        <f t="shared" si="98"/>
        <v>0</v>
      </c>
      <c r="AY159" s="87">
        <f t="shared" si="98"/>
        <v>0</v>
      </c>
      <c r="AZ159" s="87">
        <f t="shared" si="98"/>
        <v>0</v>
      </c>
      <c r="BA159" s="87">
        <f t="shared" si="98"/>
        <v>0</v>
      </c>
      <c r="BB159" s="87">
        <f t="shared" si="98"/>
        <v>0</v>
      </c>
      <c r="BC159" s="87">
        <f t="shared" si="98"/>
        <v>0</v>
      </c>
      <c r="BD159" s="87">
        <f t="shared" si="98"/>
        <v>0</v>
      </c>
      <c r="BE159" s="87">
        <f t="shared" si="98"/>
        <v>0</v>
      </c>
      <c r="BF159" s="87">
        <f t="shared" si="98"/>
        <v>0</v>
      </c>
      <c r="BG159" s="87">
        <f t="shared" si="98"/>
        <v>0</v>
      </c>
      <c r="BH159" s="87">
        <f t="shared" si="98"/>
        <v>0</v>
      </c>
      <c r="BI159" s="87">
        <f t="shared" si="98"/>
        <v>0</v>
      </c>
      <c r="BJ159" s="87">
        <f t="shared" si="98"/>
        <v>0</v>
      </c>
      <c r="BK159" s="87">
        <f t="shared" si="98"/>
        <v>0</v>
      </c>
      <c r="BL159" s="87">
        <f t="shared" si="98"/>
        <v>0</v>
      </c>
      <c r="BM159" s="87">
        <f t="shared" si="98"/>
        <v>0</v>
      </c>
      <c r="BN159" s="87">
        <f t="shared" si="98"/>
        <v>0</v>
      </c>
      <c r="BO159" s="87">
        <f t="shared" si="98"/>
        <v>0</v>
      </c>
      <c r="BP159" s="87">
        <f t="shared" si="98"/>
        <v>0</v>
      </c>
      <c r="BQ159" s="87">
        <f t="shared" si="98"/>
        <v>0</v>
      </c>
      <c r="BR159" s="87">
        <f t="shared" si="98"/>
        <v>0</v>
      </c>
      <c r="BS159" s="87">
        <f t="shared" si="98"/>
        <v>0</v>
      </c>
      <c r="BT159" s="87">
        <f t="shared" si="98"/>
        <v>0</v>
      </c>
      <c r="BU159" s="87">
        <f t="shared" si="98"/>
        <v>0</v>
      </c>
      <c r="BV159" s="87">
        <f t="shared" si="98"/>
        <v>0</v>
      </c>
      <c r="BW159" s="87">
        <f t="shared" si="98"/>
        <v>0</v>
      </c>
      <c r="BX159" s="87">
        <f t="shared" si="98"/>
        <v>0</v>
      </c>
      <c r="BY159" s="87">
        <f t="shared" si="98"/>
        <v>0</v>
      </c>
      <c r="BZ159" s="87">
        <f t="shared" ref="BZ159:CZ159" si="99">SUM(BZ160:BZ161)</f>
        <v>0</v>
      </c>
      <c r="CA159" s="87">
        <f t="shared" si="99"/>
        <v>0</v>
      </c>
      <c r="CB159" s="87">
        <f t="shared" si="99"/>
        <v>0</v>
      </c>
      <c r="CC159" s="87">
        <f t="shared" si="99"/>
        <v>0</v>
      </c>
      <c r="CD159" s="87">
        <f t="shared" si="99"/>
        <v>0</v>
      </c>
      <c r="CE159" s="87">
        <f t="shared" si="99"/>
        <v>0</v>
      </c>
      <c r="CF159" s="87">
        <f t="shared" si="99"/>
        <v>0</v>
      </c>
      <c r="CG159" s="87">
        <f t="shared" si="99"/>
        <v>0</v>
      </c>
      <c r="CH159" s="87">
        <f t="shared" si="99"/>
        <v>0</v>
      </c>
      <c r="CI159" s="87">
        <f t="shared" si="99"/>
        <v>0</v>
      </c>
      <c r="CJ159" s="87">
        <f t="shared" ref="CJ159:CP159" si="100">SUM(CJ160:CJ161)</f>
        <v>0</v>
      </c>
      <c r="CK159" s="87">
        <f t="shared" si="100"/>
        <v>0</v>
      </c>
      <c r="CL159" s="87">
        <f t="shared" si="100"/>
        <v>0</v>
      </c>
      <c r="CM159" s="87">
        <f t="shared" si="100"/>
        <v>0</v>
      </c>
      <c r="CN159" s="87">
        <f t="shared" si="100"/>
        <v>0</v>
      </c>
      <c r="CO159" s="87">
        <f t="shared" si="100"/>
        <v>0</v>
      </c>
      <c r="CP159" s="87">
        <f t="shared" si="100"/>
        <v>0</v>
      </c>
      <c r="CQ159" s="94">
        <f t="shared" si="99"/>
        <v>0.72196300000000002</v>
      </c>
      <c r="CR159" s="87">
        <f t="shared" si="99"/>
        <v>0</v>
      </c>
      <c r="CS159" s="87">
        <f t="shared" si="99"/>
        <v>0</v>
      </c>
      <c r="CT159" s="94">
        <f t="shared" si="99"/>
        <v>0.72196300000000002</v>
      </c>
      <c r="CU159" s="87">
        <f t="shared" si="99"/>
        <v>0</v>
      </c>
      <c r="CV159" s="90">
        <f t="shared" si="99"/>
        <v>0.70060566800000001</v>
      </c>
      <c r="CW159" s="87">
        <f t="shared" si="99"/>
        <v>0</v>
      </c>
      <c r="CX159" s="87">
        <f t="shared" si="99"/>
        <v>0</v>
      </c>
      <c r="CY159" s="90">
        <f t="shared" si="99"/>
        <v>0.70060566800000001</v>
      </c>
      <c r="CZ159" s="87">
        <f t="shared" si="99"/>
        <v>0</v>
      </c>
      <c r="DA159" s="93"/>
    </row>
    <row r="160" spans="1:105" ht="37.950000000000003" customHeight="1" outlineLevel="1" x14ac:dyDescent="0.3">
      <c r="A160" s="27" t="s">
        <v>179</v>
      </c>
      <c r="B160" s="37" t="s">
        <v>217</v>
      </c>
      <c r="C160" s="69" t="s">
        <v>218</v>
      </c>
      <c r="D160" s="29" t="s">
        <v>181</v>
      </c>
      <c r="E160" s="29">
        <v>2022</v>
      </c>
      <c r="F160" s="29">
        <v>2022</v>
      </c>
      <c r="G160" s="29">
        <v>2022</v>
      </c>
      <c r="H160" s="34">
        <v>0.72196300000000002</v>
      </c>
      <c r="I160" s="34" t="s">
        <v>145</v>
      </c>
      <c r="J160" s="29" t="s">
        <v>145</v>
      </c>
      <c r="K160" s="61">
        <f>0.64984433*1.2</f>
        <v>0.77981319599999999</v>
      </c>
      <c r="L160" s="34" t="s">
        <v>145</v>
      </c>
      <c r="M160" s="54" t="s">
        <v>145</v>
      </c>
      <c r="N160" s="36" t="s">
        <v>145</v>
      </c>
      <c r="O160" s="36">
        <v>0</v>
      </c>
      <c r="P160" s="36" t="s">
        <v>145</v>
      </c>
      <c r="Q160" s="61">
        <f>1.15990449086795*1.2</f>
        <v>1.3918853890415401</v>
      </c>
      <c r="R160" s="36">
        <v>0</v>
      </c>
      <c r="S160" s="61">
        <f>0.64984433*1.2</f>
        <v>0.77981319599999999</v>
      </c>
      <c r="T160" s="61">
        <f>H160</f>
        <v>0.72196300000000002</v>
      </c>
      <c r="U160" s="61">
        <f>K160</f>
        <v>0.77981319599999999</v>
      </c>
      <c r="V160" s="56">
        <v>0</v>
      </c>
      <c r="W160" s="36">
        <v>0</v>
      </c>
      <c r="X160" s="36">
        <v>0</v>
      </c>
      <c r="Y160" s="56">
        <f>AB160</f>
        <v>0</v>
      </c>
      <c r="Z160" s="36">
        <v>0</v>
      </c>
      <c r="AA160" s="36">
        <v>0</v>
      </c>
      <c r="AB160" s="56">
        <v>0</v>
      </c>
      <c r="AC160" s="36">
        <v>0</v>
      </c>
      <c r="AD160" s="56"/>
      <c r="AE160" s="36"/>
      <c r="AF160" s="36"/>
      <c r="AG160" s="61"/>
      <c r="AH160" s="36"/>
      <c r="AI160" s="31">
        <f>AJ160+AK160+AL160+AM160</f>
        <v>0</v>
      </c>
      <c r="AJ160" s="36">
        <v>0</v>
      </c>
      <c r="AK160" s="36">
        <v>0</v>
      </c>
      <c r="AL160" s="36">
        <v>0</v>
      </c>
      <c r="AM160" s="29">
        <v>0</v>
      </c>
      <c r="AN160" s="34">
        <f>AO160+AP160+AQ160+AR160</f>
        <v>0.70060566800000001</v>
      </c>
      <c r="AO160" s="29">
        <v>0</v>
      </c>
      <c r="AP160" s="29">
        <v>0</v>
      </c>
      <c r="AQ160" s="34">
        <v>0.70060566800000001</v>
      </c>
      <c r="AR160" s="29">
        <v>0</v>
      </c>
      <c r="AS160" s="33">
        <f>AT160+AU160+AV160+AW160</f>
        <v>0.72196300000000002</v>
      </c>
      <c r="AT160" s="29">
        <v>0</v>
      </c>
      <c r="AU160" s="29">
        <v>0</v>
      </c>
      <c r="AV160" s="34">
        <f>T160</f>
        <v>0.72196300000000002</v>
      </c>
      <c r="AW160" s="29">
        <v>0</v>
      </c>
      <c r="AX160" s="29">
        <v>0</v>
      </c>
      <c r="AY160" s="29">
        <v>0</v>
      </c>
      <c r="AZ160" s="29">
        <v>0</v>
      </c>
      <c r="BA160" s="29">
        <v>0</v>
      </c>
      <c r="BB160" s="29">
        <v>0</v>
      </c>
      <c r="BC160" s="31">
        <f>BD160+BE160+BF160+BG160</f>
        <v>0</v>
      </c>
      <c r="BD160" s="29">
        <v>0</v>
      </c>
      <c r="BE160" s="29">
        <v>0</v>
      </c>
      <c r="BF160" s="29">
        <v>0</v>
      </c>
      <c r="BG160" s="29">
        <v>0</v>
      </c>
      <c r="BH160" s="29">
        <v>0</v>
      </c>
      <c r="BI160" s="29">
        <v>0</v>
      </c>
      <c r="BJ160" s="29">
        <v>0</v>
      </c>
      <c r="BK160" s="29">
        <v>0</v>
      </c>
      <c r="BL160" s="29">
        <v>0</v>
      </c>
      <c r="BM160" s="31">
        <f>BN160+BO160+BP160+BQ160</f>
        <v>0</v>
      </c>
      <c r="BN160" s="29">
        <v>0</v>
      </c>
      <c r="BO160" s="29">
        <v>0</v>
      </c>
      <c r="BP160" s="29">
        <v>0</v>
      </c>
      <c r="BQ160" s="29">
        <v>0</v>
      </c>
      <c r="BR160" s="29"/>
      <c r="BS160" s="29"/>
      <c r="BT160" s="29"/>
      <c r="BU160" s="29"/>
      <c r="BV160" s="29"/>
      <c r="BW160" s="31">
        <f>BX160+BY160+BZ160+CA160</f>
        <v>0</v>
      </c>
      <c r="BX160" s="29">
        <v>0</v>
      </c>
      <c r="BY160" s="29">
        <v>0</v>
      </c>
      <c r="BZ160" s="29">
        <v>0</v>
      </c>
      <c r="CA160" s="29">
        <v>0</v>
      </c>
      <c r="CB160" s="29"/>
      <c r="CC160" s="29"/>
      <c r="CD160" s="29"/>
      <c r="CE160" s="29"/>
      <c r="CF160" s="29"/>
      <c r="CG160" s="31">
        <f>CH160+CI160+CJ160+CK160</f>
        <v>0</v>
      </c>
      <c r="CH160" s="29">
        <v>0</v>
      </c>
      <c r="CI160" s="29">
        <v>0</v>
      </c>
      <c r="CJ160" s="29">
        <v>0</v>
      </c>
      <c r="CK160" s="29">
        <v>0</v>
      </c>
      <c r="CL160" s="29"/>
      <c r="CM160" s="29"/>
      <c r="CN160" s="29"/>
      <c r="CO160" s="29"/>
      <c r="CP160" s="29"/>
      <c r="CQ160" s="53">
        <f t="shared" ref="CQ160" si="101">AI160+AS160+BC160+BM160+BW160+CG160</f>
        <v>0.72196300000000002</v>
      </c>
      <c r="CR160" s="53">
        <f t="shared" ref="CR160" si="102">AJ160+AT160+BD160+BN160+BX160+CH160</f>
        <v>0</v>
      </c>
      <c r="CS160" s="53">
        <f>AK160+AU160+BE160+BO160+BY160+CI160</f>
        <v>0</v>
      </c>
      <c r="CT160" s="53">
        <f>AL160+AV160+BF160+BP160+BZ160+CJ160</f>
        <v>0.72196300000000002</v>
      </c>
      <c r="CU160" s="53">
        <f>AM160+AW160+BG160+BQ160+CA160+CK160</f>
        <v>0</v>
      </c>
      <c r="CV160" s="53">
        <f>AN160+AX160+BH160+BM160+BW160+CG160</f>
        <v>0.70060566800000001</v>
      </c>
      <c r="CW160" s="62">
        <f t="shared" ref="CW160" si="103">AO160+AY160+BI160+BN160+BX160+CH160</f>
        <v>0</v>
      </c>
      <c r="CX160" s="62">
        <f t="shared" ref="CX160" si="104">AP160+AZ160+BJ160+BO160+BY160+CI160</f>
        <v>0</v>
      </c>
      <c r="CY160" s="53">
        <f t="shared" ref="CY160" si="105">AQ160+BA160+BK160+BP160+BZ160+CJ160</f>
        <v>0.70060566800000001</v>
      </c>
      <c r="CZ160" s="62">
        <f>AR160+BB160+BL160+BQ160+CA160+CK160</f>
        <v>0</v>
      </c>
      <c r="DA160" s="32"/>
    </row>
    <row r="161" spans="1:105" ht="24.6" hidden="1" customHeight="1" outlineLevel="1" x14ac:dyDescent="0.3">
      <c r="A161" s="27" t="s">
        <v>179</v>
      </c>
      <c r="B161" s="37"/>
      <c r="C161" s="70"/>
      <c r="D161" s="29"/>
      <c r="E161" s="29"/>
      <c r="F161" s="29"/>
      <c r="G161" s="29"/>
      <c r="H161" s="29"/>
      <c r="I161" s="61"/>
      <c r="J161" s="29"/>
      <c r="K161" s="29"/>
      <c r="L161" s="36"/>
      <c r="M161" s="54"/>
      <c r="N161" s="36"/>
      <c r="O161" s="36"/>
      <c r="P161" s="36"/>
      <c r="Q161" s="36"/>
      <c r="R161" s="65"/>
      <c r="S161" s="36"/>
      <c r="T161" s="36">
        <f>O161+V161</f>
        <v>0</v>
      </c>
      <c r="U161" s="36">
        <f>O161+X161</f>
        <v>0</v>
      </c>
      <c r="V161" s="36"/>
      <c r="W161" s="36"/>
      <c r="X161" s="34"/>
      <c r="Y161" s="61">
        <f>AB161</f>
        <v>0</v>
      </c>
      <c r="Z161" s="36"/>
      <c r="AA161" s="36"/>
      <c r="AB161" s="36"/>
      <c r="AC161" s="36"/>
      <c r="AD161" s="56"/>
      <c r="AE161" s="36"/>
      <c r="AF161" s="36"/>
      <c r="AG161" s="61"/>
      <c r="AH161" s="36"/>
      <c r="AI161" s="36"/>
      <c r="AJ161" s="36"/>
      <c r="AK161" s="36"/>
      <c r="AL161" s="36"/>
      <c r="AM161" s="29"/>
      <c r="AN161" s="30"/>
      <c r="AO161" s="29"/>
      <c r="AP161" s="29"/>
      <c r="AQ161" s="30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53">
        <f t="shared" ref="CQ161:CU161" si="106">AI161+AS161+BC161+BM161+BW161</f>
        <v>0</v>
      </c>
      <c r="CR161" s="53">
        <f t="shared" si="106"/>
        <v>0</v>
      </c>
      <c r="CS161" s="53">
        <f t="shared" si="106"/>
        <v>0</v>
      </c>
      <c r="CT161" s="53">
        <f t="shared" si="106"/>
        <v>0</v>
      </c>
      <c r="CU161" s="53">
        <f t="shared" si="106"/>
        <v>0</v>
      </c>
      <c r="CV161" s="33"/>
      <c r="CW161" s="31"/>
      <c r="CX161" s="31"/>
      <c r="CY161" s="33"/>
      <c r="CZ161" s="29"/>
      <c r="DA161" s="32"/>
    </row>
    <row r="162" spans="1:105" s="26" customFormat="1" ht="48.6" customHeight="1" collapsed="1" x14ac:dyDescent="0.3">
      <c r="A162" s="85" t="s">
        <v>182</v>
      </c>
      <c r="B162" s="95" t="s">
        <v>183</v>
      </c>
      <c r="C162" s="87" t="s">
        <v>88</v>
      </c>
      <c r="D162" s="87"/>
      <c r="E162" s="87"/>
      <c r="F162" s="87"/>
      <c r="G162" s="87"/>
      <c r="H162" s="87">
        <f>SUM(H163:H165)</f>
        <v>0</v>
      </c>
      <c r="I162" s="87">
        <f t="shared" ref="I162:CX162" si="107">SUM(I163:I165)</f>
        <v>0</v>
      </c>
      <c r="J162" s="87" t="s">
        <v>89</v>
      </c>
      <c r="K162" s="87">
        <f t="shared" si="107"/>
        <v>0</v>
      </c>
      <c r="L162" s="87">
        <f t="shared" si="107"/>
        <v>0</v>
      </c>
      <c r="M162" s="87" t="s">
        <v>89</v>
      </c>
      <c r="N162" s="87">
        <f t="shared" si="107"/>
        <v>0</v>
      </c>
      <c r="O162" s="87">
        <f t="shared" si="107"/>
        <v>0</v>
      </c>
      <c r="P162" s="87">
        <f t="shared" si="107"/>
        <v>0</v>
      </c>
      <c r="Q162" s="87">
        <f t="shared" si="107"/>
        <v>0</v>
      </c>
      <c r="R162" s="87">
        <f t="shared" si="107"/>
        <v>0</v>
      </c>
      <c r="S162" s="87">
        <f t="shared" si="107"/>
        <v>0</v>
      </c>
      <c r="T162" s="87">
        <f t="shared" si="107"/>
        <v>0</v>
      </c>
      <c r="U162" s="87">
        <f t="shared" si="107"/>
        <v>0</v>
      </c>
      <c r="V162" s="87">
        <f t="shared" si="107"/>
        <v>0</v>
      </c>
      <c r="W162" s="87">
        <f t="shared" si="107"/>
        <v>0</v>
      </c>
      <c r="X162" s="87">
        <f t="shared" si="107"/>
        <v>0</v>
      </c>
      <c r="Y162" s="87">
        <f t="shared" si="107"/>
        <v>0</v>
      </c>
      <c r="Z162" s="87">
        <f t="shared" si="107"/>
        <v>0</v>
      </c>
      <c r="AA162" s="87">
        <f t="shared" si="107"/>
        <v>0</v>
      </c>
      <c r="AB162" s="87">
        <f t="shared" si="107"/>
        <v>0</v>
      </c>
      <c r="AC162" s="87">
        <f t="shared" si="107"/>
        <v>0</v>
      </c>
      <c r="AD162" s="87">
        <f t="shared" si="107"/>
        <v>0</v>
      </c>
      <c r="AE162" s="87">
        <f t="shared" si="107"/>
        <v>0</v>
      </c>
      <c r="AF162" s="87">
        <f t="shared" si="107"/>
        <v>0</v>
      </c>
      <c r="AG162" s="87">
        <f t="shared" si="107"/>
        <v>0</v>
      </c>
      <c r="AH162" s="87">
        <f t="shared" si="107"/>
        <v>0</v>
      </c>
      <c r="AI162" s="87">
        <f t="shared" si="107"/>
        <v>0</v>
      </c>
      <c r="AJ162" s="87">
        <f t="shared" si="107"/>
        <v>0</v>
      </c>
      <c r="AK162" s="87">
        <f t="shared" si="107"/>
        <v>0</v>
      </c>
      <c r="AL162" s="87">
        <f t="shared" si="107"/>
        <v>0</v>
      </c>
      <c r="AM162" s="87">
        <f t="shared" si="107"/>
        <v>0</v>
      </c>
      <c r="AN162" s="87">
        <f t="shared" si="107"/>
        <v>0</v>
      </c>
      <c r="AO162" s="87">
        <f t="shared" si="107"/>
        <v>0</v>
      </c>
      <c r="AP162" s="87">
        <f t="shared" si="107"/>
        <v>0</v>
      </c>
      <c r="AQ162" s="87">
        <f t="shared" si="107"/>
        <v>0</v>
      </c>
      <c r="AR162" s="87">
        <f t="shared" si="107"/>
        <v>0</v>
      </c>
      <c r="AS162" s="87">
        <f t="shared" si="107"/>
        <v>0</v>
      </c>
      <c r="AT162" s="87">
        <f t="shared" si="107"/>
        <v>0</v>
      </c>
      <c r="AU162" s="87">
        <f t="shared" si="107"/>
        <v>0</v>
      </c>
      <c r="AV162" s="87">
        <f t="shared" si="107"/>
        <v>0</v>
      </c>
      <c r="AW162" s="87">
        <f t="shared" si="107"/>
        <v>0</v>
      </c>
      <c r="AX162" s="87">
        <f t="shared" si="107"/>
        <v>0</v>
      </c>
      <c r="AY162" s="87">
        <f t="shared" si="107"/>
        <v>0</v>
      </c>
      <c r="AZ162" s="87">
        <f t="shared" si="107"/>
        <v>0</v>
      </c>
      <c r="BA162" s="87">
        <f t="shared" si="107"/>
        <v>0</v>
      </c>
      <c r="BB162" s="87">
        <f t="shared" si="107"/>
        <v>0</v>
      </c>
      <c r="BC162" s="87">
        <f t="shared" si="107"/>
        <v>0</v>
      </c>
      <c r="BD162" s="87">
        <f t="shared" si="107"/>
        <v>0</v>
      </c>
      <c r="BE162" s="87">
        <f t="shared" si="107"/>
        <v>0</v>
      </c>
      <c r="BF162" s="87">
        <f t="shared" si="107"/>
        <v>0</v>
      </c>
      <c r="BG162" s="87">
        <f t="shared" si="107"/>
        <v>0</v>
      </c>
      <c r="BH162" s="87">
        <f t="shared" si="107"/>
        <v>0</v>
      </c>
      <c r="BI162" s="87">
        <f t="shared" si="107"/>
        <v>0</v>
      </c>
      <c r="BJ162" s="87">
        <f t="shared" si="107"/>
        <v>0</v>
      </c>
      <c r="BK162" s="87">
        <f t="shared" si="107"/>
        <v>0</v>
      </c>
      <c r="BL162" s="87">
        <f t="shared" si="107"/>
        <v>0</v>
      </c>
      <c r="BM162" s="87">
        <f t="shared" si="107"/>
        <v>0</v>
      </c>
      <c r="BN162" s="87">
        <f t="shared" si="107"/>
        <v>0</v>
      </c>
      <c r="BO162" s="87">
        <f t="shared" si="107"/>
        <v>0</v>
      </c>
      <c r="BP162" s="87">
        <f t="shared" si="107"/>
        <v>0</v>
      </c>
      <c r="BQ162" s="87">
        <f t="shared" si="107"/>
        <v>0</v>
      </c>
      <c r="BR162" s="87">
        <f t="shared" si="107"/>
        <v>0</v>
      </c>
      <c r="BS162" s="87">
        <f t="shared" si="107"/>
        <v>0</v>
      </c>
      <c r="BT162" s="87">
        <f t="shared" si="107"/>
        <v>0</v>
      </c>
      <c r="BU162" s="87">
        <f t="shared" si="107"/>
        <v>0</v>
      </c>
      <c r="BV162" s="87">
        <f t="shared" si="107"/>
        <v>0</v>
      </c>
      <c r="BW162" s="87">
        <f t="shared" si="107"/>
        <v>0</v>
      </c>
      <c r="BX162" s="87">
        <f t="shared" si="107"/>
        <v>0</v>
      </c>
      <c r="BY162" s="87">
        <f t="shared" si="107"/>
        <v>0</v>
      </c>
      <c r="BZ162" s="87">
        <f t="shared" si="107"/>
        <v>0</v>
      </c>
      <c r="CA162" s="87">
        <f t="shared" si="107"/>
        <v>0</v>
      </c>
      <c r="CB162" s="87">
        <f t="shared" si="107"/>
        <v>0</v>
      </c>
      <c r="CC162" s="87">
        <f t="shared" si="107"/>
        <v>0</v>
      </c>
      <c r="CD162" s="87">
        <f t="shared" si="107"/>
        <v>0</v>
      </c>
      <c r="CE162" s="87">
        <f t="shared" si="107"/>
        <v>0</v>
      </c>
      <c r="CF162" s="87">
        <f t="shared" si="107"/>
        <v>0</v>
      </c>
      <c r="CG162" s="87">
        <f t="shared" ref="CG162:CP162" si="108">SUM(CG163:CG165)</f>
        <v>0</v>
      </c>
      <c r="CH162" s="87">
        <f t="shared" si="108"/>
        <v>0</v>
      </c>
      <c r="CI162" s="87">
        <f t="shared" si="108"/>
        <v>0</v>
      </c>
      <c r="CJ162" s="87">
        <f t="shared" si="108"/>
        <v>0</v>
      </c>
      <c r="CK162" s="87">
        <f t="shared" si="108"/>
        <v>0</v>
      </c>
      <c r="CL162" s="87">
        <f t="shared" si="108"/>
        <v>0</v>
      </c>
      <c r="CM162" s="87">
        <f t="shared" si="108"/>
        <v>0</v>
      </c>
      <c r="CN162" s="87">
        <f t="shared" si="108"/>
        <v>0</v>
      </c>
      <c r="CO162" s="87">
        <f t="shared" si="108"/>
        <v>0</v>
      </c>
      <c r="CP162" s="87">
        <f t="shared" si="108"/>
        <v>0</v>
      </c>
      <c r="CQ162" s="87">
        <f t="shared" si="107"/>
        <v>0</v>
      </c>
      <c r="CR162" s="87">
        <f t="shared" si="107"/>
        <v>0</v>
      </c>
      <c r="CS162" s="87">
        <f t="shared" si="107"/>
        <v>0</v>
      </c>
      <c r="CT162" s="87">
        <f t="shared" si="107"/>
        <v>0</v>
      </c>
      <c r="CU162" s="87">
        <f t="shared" si="107"/>
        <v>0</v>
      </c>
      <c r="CV162" s="87">
        <f t="shared" si="107"/>
        <v>0</v>
      </c>
      <c r="CW162" s="87">
        <f t="shared" si="107"/>
        <v>0</v>
      </c>
      <c r="CX162" s="87">
        <f t="shared" si="107"/>
        <v>0</v>
      </c>
      <c r="CY162" s="87">
        <f>SUM(CY163:CY165)</f>
        <v>0</v>
      </c>
      <c r="CZ162" s="87">
        <f>SUM(CZ163:CZ165)</f>
        <v>0</v>
      </c>
      <c r="DA162" s="93"/>
    </row>
    <row r="163" spans="1:105" hidden="1" outlineLevel="1" x14ac:dyDescent="0.3">
      <c r="A163" s="27" t="s">
        <v>182</v>
      </c>
      <c r="B163" s="37" t="s">
        <v>113</v>
      </c>
      <c r="C163" s="32"/>
      <c r="D163" s="29"/>
      <c r="E163" s="29"/>
      <c r="F163" s="29"/>
      <c r="G163" s="29"/>
      <c r="H163" s="29"/>
      <c r="I163" s="29"/>
      <c r="J163" s="29"/>
      <c r="K163" s="29"/>
      <c r="L163" s="29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32"/>
    </row>
    <row r="164" spans="1:105" hidden="1" outlineLevel="1" x14ac:dyDescent="0.3">
      <c r="A164" s="27" t="s">
        <v>182</v>
      </c>
      <c r="B164" s="37" t="s">
        <v>113</v>
      </c>
      <c r="C164" s="32"/>
      <c r="D164" s="29"/>
      <c r="E164" s="29"/>
      <c r="F164" s="29"/>
      <c r="G164" s="29"/>
      <c r="H164" s="29"/>
      <c r="I164" s="29"/>
      <c r="J164" s="29"/>
      <c r="K164" s="29"/>
      <c r="L164" s="29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  <c r="CY164" s="29"/>
      <c r="CZ164" s="29"/>
      <c r="DA164" s="32"/>
    </row>
    <row r="165" spans="1:105" hidden="1" outlineLevel="1" x14ac:dyDescent="0.3">
      <c r="A165" s="27" t="s">
        <v>114</v>
      </c>
      <c r="B165" s="68" t="s">
        <v>114</v>
      </c>
      <c r="C165" s="32"/>
      <c r="D165" s="29"/>
      <c r="E165" s="29"/>
      <c r="F165" s="29"/>
      <c r="G165" s="29"/>
      <c r="H165" s="29"/>
      <c r="I165" s="29"/>
      <c r="J165" s="29"/>
      <c r="K165" s="29"/>
      <c r="L165" s="29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  <c r="CY165" s="29"/>
      <c r="CZ165" s="29"/>
      <c r="DA165" s="32"/>
    </row>
    <row r="166" spans="1:105" s="26" customFormat="1" collapsed="1" x14ac:dyDescent="0.3">
      <c r="A166" s="85" t="s">
        <v>184</v>
      </c>
      <c r="B166" s="95" t="s">
        <v>185</v>
      </c>
      <c r="C166" s="87" t="s">
        <v>88</v>
      </c>
      <c r="D166" s="87"/>
      <c r="E166" s="87"/>
      <c r="F166" s="87"/>
      <c r="G166" s="87"/>
      <c r="H166" s="90">
        <f>SUM(H167:H177)</f>
        <v>105.756614</v>
      </c>
      <c r="I166" s="91">
        <f>SUM(I167:I177)</f>
        <v>0</v>
      </c>
      <c r="J166" s="87" t="s">
        <v>89</v>
      </c>
      <c r="K166" s="87">
        <f>SUM(K167:K177)</f>
        <v>81.865950000000012</v>
      </c>
      <c r="L166" s="94">
        <f>SUM(L167:L177)</f>
        <v>0</v>
      </c>
      <c r="M166" s="87" t="s">
        <v>89</v>
      </c>
      <c r="N166" s="87">
        <f t="shared" ref="N166:AS166" si="109">SUM(N167:N177)</f>
        <v>0</v>
      </c>
      <c r="O166" s="87">
        <f t="shared" si="109"/>
        <v>0</v>
      </c>
      <c r="P166" s="87">
        <f t="shared" si="109"/>
        <v>0</v>
      </c>
      <c r="Q166" s="87">
        <f t="shared" si="109"/>
        <v>0</v>
      </c>
      <c r="R166" s="87">
        <f t="shared" si="109"/>
        <v>0</v>
      </c>
      <c r="S166" s="87">
        <f t="shared" si="109"/>
        <v>0</v>
      </c>
      <c r="T166" s="94">
        <f t="shared" si="109"/>
        <v>105.756614</v>
      </c>
      <c r="U166" s="94">
        <f t="shared" si="109"/>
        <v>81.865950000000012</v>
      </c>
      <c r="V166" s="87">
        <f t="shared" si="109"/>
        <v>0</v>
      </c>
      <c r="W166" s="87">
        <f t="shared" si="109"/>
        <v>0</v>
      </c>
      <c r="X166" s="87">
        <f t="shared" si="109"/>
        <v>0</v>
      </c>
      <c r="Y166" s="92">
        <f t="shared" si="109"/>
        <v>0</v>
      </c>
      <c r="Z166" s="87">
        <f t="shared" si="109"/>
        <v>0</v>
      </c>
      <c r="AA166" s="87">
        <f t="shared" si="109"/>
        <v>0</v>
      </c>
      <c r="AB166" s="92">
        <f t="shared" si="109"/>
        <v>0</v>
      </c>
      <c r="AC166" s="87">
        <f t="shared" si="109"/>
        <v>0</v>
      </c>
      <c r="AD166" s="94">
        <f t="shared" si="109"/>
        <v>0</v>
      </c>
      <c r="AE166" s="87">
        <f t="shared" si="109"/>
        <v>0</v>
      </c>
      <c r="AF166" s="87">
        <f t="shared" si="109"/>
        <v>0</v>
      </c>
      <c r="AG166" s="92">
        <f t="shared" si="109"/>
        <v>0</v>
      </c>
      <c r="AH166" s="87">
        <f t="shared" si="109"/>
        <v>0</v>
      </c>
      <c r="AI166" s="90">
        <f t="shared" si="109"/>
        <v>17.140055</v>
      </c>
      <c r="AJ166" s="92">
        <f t="shared" si="109"/>
        <v>0</v>
      </c>
      <c r="AK166" s="92">
        <f t="shared" si="109"/>
        <v>0</v>
      </c>
      <c r="AL166" s="90">
        <f t="shared" si="109"/>
        <v>17.140055</v>
      </c>
      <c r="AM166" s="92">
        <f t="shared" si="109"/>
        <v>0</v>
      </c>
      <c r="AN166" s="90">
        <f t="shared" si="109"/>
        <v>7.2314000000000007</v>
      </c>
      <c r="AO166" s="91">
        <f t="shared" si="109"/>
        <v>0</v>
      </c>
      <c r="AP166" s="91">
        <f t="shared" si="109"/>
        <v>0</v>
      </c>
      <c r="AQ166" s="90">
        <f t="shared" si="109"/>
        <v>7.2314000000000007</v>
      </c>
      <c r="AR166" s="91">
        <f t="shared" si="109"/>
        <v>0</v>
      </c>
      <c r="AS166" s="90">
        <f t="shared" si="109"/>
        <v>16.835134000000004</v>
      </c>
      <c r="AT166" s="92">
        <f t="shared" ref="AT166:BY166" si="110">SUM(AT167:AT177)</f>
        <v>0</v>
      </c>
      <c r="AU166" s="92">
        <f t="shared" si="110"/>
        <v>0</v>
      </c>
      <c r="AV166" s="90">
        <f t="shared" si="110"/>
        <v>16.835134000000004</v>
      </c>
      <c r="AW166" s="92">
        <f t="shared" si="110"/>
        <v>0</v>
      </c>
      <c r="AX166" s="92">
        <f t="shared" si="110"/>
        <v>0</v>
      </c>
      <c r="AY166" s="92">
        <f t="shared" si="110"/>
        <v>0</v>
      </c>
      <c r="AZ166" s="92">
        <f t="shared" si="110"/>
        <v>0</v>
      </c>
      <c r="BA166" s="92">
        <f t="shared" si="110"/>
        <v>0</v>
      </c>
      <c r="BB166" s="92">
        <f t="shared" si="110"/>
        <v>0</v>
      </c>
      <c r="BC166" s="90">
        <f t="shared" si="110"/>
        <v>18.122371000000001</v>
      </c>
      <c r="BD166" s="92">
        <f t="shared" si="110"/>
        <v>0</v>
      </c>
      <c r="BE166" s="92">
        <f t="shared" si="110"/>
        <v>0</v>
      </c>
      <c r="BF166" s="90">
        <f t="shared" si="110"/>
        <v>18.122371000000001</v>
      </c>
      <c r="BG166" s="92">
        <f t="shared" si="110"/>
        <v>0</v>
      </c>
      <c r="BH166" s="90">
        <f t="shared" si="110"/>
        <v>20.975496</v>
      </c>
      <c r="BI166" s="90">
        <f t="shared" si="110"/>
        <v>0</v>
      </c>
      <c r="BJ166" s="90">
        <f t="shared" si="110"/>
        <v>0</v>
      </c>
      <c r="BK166" s="90">
        <f t="shared" si="110"/>
        <v>20.975496</v>
      </c>
      <c r="BL166" s="90">
        <f t="shared" si="110"/>
        <v>0</v>
      </c>
      <c r="BM166" s="90">
        <f t="shared" si="110"/>
        <v>25.634168000000003</v>
      </c>
      <c r="BN166" s="92">
        <f t="shared" si="110"/>
        <v>0</v>
      </c>
      <c r="BO166" s="92">
        <f t="shared" si="110"/>
        <v>0</v>
      </c>
      <c r="BP166" s="90">
        <f t="shared" si="110"/>
        <v>25.634168000000003</v>
      </c>
      <c r="BQ166" s="92">
        <f t="shared" si="110"/>
        <v>0</v>
      </c>
      <c r="BR166" s="90">
        <f t="shared" si="110"/>
        <v>0</v>
      </c>
      <c r="BS166" s="90">
        <f t="shared" si="110"/>
        <v>0</v>
      </c>
      <c r="BT166" s="90">
        <f t="shared" si="110"/>
        <v>0</v>
      </c>
      <c r="BU166" s="90">
        <f t="shared" si="110"/>
        <v>0</v>
      </c>
      <c r="BV166" s="90">
        <f t="shared" si="110"/>
        <v>0</v>
      </c>
      <c r="BW166" s="90">
        <f t="shared" si="110"/>
        <v>28.024886000000002</v>
      </c>
      <c r="BX166" s="92">
        <f t="shared" si="110"/>
        <v>0</v>
      </c>
      <c r="BY166" s="92">
        <f t="shared" si="110"/>
        <v>0</v>
      </c>
      <c r="BZ166" s="90">
        <f t="shared" ref="BZ166:CZ166" si="111">SUM(BZ167:BZ177)</f>
        <v>28.024886000000002</v>
      </c>
      <c r="CA166" s="92">
        <f t="shared" si="111"/>
        <v>0</v>
      </c>
      <c r="CB166" s="90">
        <f t="shared" si="111"/>
        <v>0</v>
      </c>
      <c r="CC166" s="90">
        <f t="shared" si="111"/>
        <v>0</v>
      </c>
      <c r="CD166" s="90">
        <f t="shared" si="111"/>
        <v>0</v>
      </c>
      <c r="CE166" s="90">
        <f t="shared" si="111"/>
        <v>0</v>
      </c>
      <c r="CF166" s="90">
        <f t="shared" si="111"/>
        <v>0</v>
      </c>
      <c r="CG166" s="90">
        <f t="shared" si="111"/>
        <v>0</v>
      </c>
      <c r="CH166" s="92">
        <f t="shared" si="111"/>
        <v>0</v>
      </c>
      <c r="CI166" s="92">
        <f t="shared" si="111"/>
        <v>0</v>
      </c>
      <c r="CJ166" s="90">
        <f t="shared" si="111"/>
        <v>0</v>
      </c>
      <c r="CK166" s="92">
        <f t="shared" si="111"/>
        <v>0</v>
      </c>
      <c r="CL166" s="90">
        <f t="shared" si="111"/>
        <v>0</v>
      </c>
      <c r="CM166" s="90">
        <f t="shared" si="111"/>
        <v>0</v>
      </c>
      <c r="CN166" s="90">
        <f t="shared" si="111"/>
        <v>0</v>
      </c>
      <c r="CO166" s="90">
        <f t="shared" si="111"/>
        <v>0</v>
      </c>
      <c r="CP166" s="90">
        <f t="shared" si="111"/>
        <v>0</v>
      </c>
      <c r="CQ166" s="90">
        <f t="shared" si="111"/>
        <v>105.75661400000001</v>
      </c>
      <c r="CR166" s="92">
        <f t="shared" si="111"/>
        <v>0</v>
      </c>
      <c r="CS166" s="92">
        <f t="shared" si="111"/>
        <v>0</v>
      </c>
      <c r="CT166" s="90">
        <f t="shared" si="111"/>
        <v>105.75661400000001</v>
      </c>
      <c r="CU166" s="92">
        <f t="shared" si="111"/>
        <v>0</v>
      </c>
      <c r="CV166" s="90">
        <f t="shared" si="111"/>
        <v>81.865950000000012</v>
      </c>
      <c r="CW166" s="87">
        <f t="shared" si="111"/>
        <v>0</v>
      </c>
      <c r="CX166" s="87">
        <f t="shared" si="111"/>
        <v>0</v>
      </c>
      <c r="CY166" s="90">
        <f t="shared" si="111"/>
        <v>81.865950000000012</v>
      </c>
      <c r="CZ166" s="87">
        <f t="shared" si="111"/>
        <v>0</v>
      </c>
      <c r="DA166" s="93"/>
    </row>
    <row r="167" spans="1:105" ht="23.4" customHeight="1" outlineLevel="1" x14ac:dyDescent="0.3">
      <c r="A167" s="27" t="s">
        <v>184</v>
      </c>
      <c r="B167" s="37" t="s">
        <v>219</v>
      </c>
      <c r="C167" s="69" t="s">
        <v>220</v>
      </c>
      <c r="D167" s="29" t="s">
        <v>186</v>
      </c>
      <c r="E167" s="29">
        <v>2022</v>
      </c>
      <c r="F167" s="29">
        <v>2023</v>
      </c>
      <c r="G167" s="29">
        <v>0</v>
      </c>
      <c r="H167" s="33">
        <v>1.7602549999999999</v>
      </c>
      <c r="I167" s="34" t="s">
        <v>145</v>
      </c>
      <c r="J167" s="29" t="s">
        <v>145</v>
      </c>
      <c r="K167" s="61">
        <f>CV167</f>
        <v>0</v>
      </c>
      <c r="L167" s="34"/>
      <c r="M167" s="29"/>
      <c r="N167" s="29" t="s">
        <v>145</v>
      </c>
      <c r="O167" s="29">
        <v>0</v>
      </c>
      <c r="P167" s="29" t="s">
        <v>145</v>
      </c>
      <c r="Q167" s="29" t="s">
        <v>145</v>
      </c>
      <c r="R167" s="29" t="s">
        <v>145</v>
      </c>
      <c r="S167" s="29" t="s">
        <v>145</v>
      </c>
      <c r="T167" s="53">
        <f>H167</f>
        <v>1.7602549999999999</v>
      </c>
      <c r="U167" s="61">
        <f>K167</f>
        <v>0</v>
      </c>
      <c r="V167" s="36">
        <v>0</v>
      </c>
      <c r="W167" s="36">
        <v>0</v>
      </c>
      <c r="X167" s="36">
        <v>0</v>
      </c>
      <c r="Y167" s="56">
        <f>AB167</f>
        <v>0</v>
      </c>
      <c r="Z167" s="29">
        <v>0</v>
      </c>
      <c r="AA167" s="29">
        <v>0</v>
      </c>
      <c r="AB167" s="36">
        <v>0</v>
      </c>
      <c r="AC167" s="29">
        <v>0</v>
      </c>
      <c r="AD167" s="36"/>
      <c r="AE167" s="29"/>
      <c r="AF167" s="29"/>
      <c r="AG167" s="36"/>
      <c r="AH167" s="29"/>
      <c r="AI167" s="33">
        <f>AJ167+AK167+AL167+AM167</f>
        <v>0.94825499999999996</v>
      </c>
      <c r="AJ167" s="31">
        <v>0</v>
      </c>
      <c r="AK167" s="31">
        <v>0</v>
      </c>
      <c r="AL167" s="33">
        <f>'[1]Прил 1_2022г'!AJ165*1.2</f>
        <v>0.94825499999999996</v>
      </c>
      <c r="AM167" s="31">
        <v>0</v>
      </c>
      <c r="AN167" s="31">
        <f>AO167+AP167+AQ167+AR167</f>
        <v>0</v>
      </c>
      <c r="AO167" s="31">
        <v>0</v>
      </c>
      <c r="AP167" s="31">
        <v>0</v>
      </c>
      <c r="AQ167" s="31">
        <v>0</v>
      </c>
      <c r="AR167" s="31">
        <v>0</v>
      </c>
      <c r="AS167" s="33">
        <f t="shared" ref="AS167:AS175" si="112">AT167+AU167+AV167+AW167</f>
        <v>0.81200000000000006</v>
      </c>
      <c r="AT167" s="31">
        <v>0</v>
      </c>
      <c r="AU167" s="31">
        <v>0</v>
      </c>
      <c r="AV167" s="33">
        <f>'[1]Прил 1_2023г'!AJ165*1.2</f>
        <v>0.81200000000000006</v>
      </c>
      <c r="AW167" s="31">
        <v>0</v>
      </c>
      <c r="AX167" s="31">
        <v>0</v>
      </c>
      <c r="AY167" s="31">
        <v>0</v>
      </c>
      <c r="AZ167" s="31">
        <v>0</v>
      </c>
      <c r="BA167" s="31">
        <v>0</v>
      </c>
      <c r="BB167" s="31">
        <v>0</v>
      </c>
      <c r="BC167" s="31">
        <f>BD167+BE167+BF167+BG167</f>
        <v>0</v>
      </c>
      <c r="BD167" s="31">
        <v>0</v>
      </c>
      <c r="BE167" s="31">
        <v>0</v>
      </c>
      <c r="BF167" s="31">
        <v>0</v>
      </c>
      <c r="BG167" s="31">
        <v>0</v>
      </c>
      <c r="BH167" s="33">
        <f>BI167+BJ167+BK167+BL167</f>
        <v>0</v>
      </c>
      <c r="BI167" s="31">
        <v>0</v>
      </c>
      <c r="BJ167" s="31">
        <v>0</v>
      </c>
      <c r="BK167" s="31">
        <v>0</v>
      </c>
      <c r="BL167" s="31">
        <v>0</v>
      </c>
      <c r="BM167" s="31">
        <f>BN167+BO167+BP167+BQ167</f>
        <v>0</v>
      </c>
      <c r="BN167" s="31">
        <v>0</v>
      </c>
      <c r="BO167" s="31">
        <v>0</v>
      </c>
      <c r="BP167" s="31">
        <v>0</v>
      </c>
      <c r="BQ167" s="31">
        <v>0</v>
      </c>
      <c r="BR167" s="33"/>
      <c r="BS167" s="33"/>
      <c r="BT167" s="33"/>
      <c r="BU167" s="33"/>
      <c r="BV167" s="33"/>
      <c r="BW167" s="31">
        <f t="shared" ref="BW167:BW175" si="113">BX167+BY167+BZ167+CA167</f>
        <v>0</v>
      </c>
      <c r="BX167" s="31">
        <v>0</v>
      </c>
      <c r="BY167" s="31">
        <v>0</v>
      </c>
      <c r="BZ167" s="31">
        <v>0</v>
      </c>
      <c r="CA167" s="31">
        <v>0</v>
      </c>
      <c r="CB167" s="33"/>
      <c r="CC167" s="33"/>
      <c r="CD167" s="33"/>
      <c r="CE167" s="33"/>
      <c r="CF167" s="33"/>
      <c r="CG167" s="31">
        <f t="shared" ref="CG167:CG175" si="114">CH167+CI167+CJ167+CK167</f>
        <v>0</v>
      </c>
      <c r="CH167" s="31">
        <v>0</v>
      </c>
      <c r="CI167" s="31">
        <v>0</v>
      </c>
      <c r="CJ167" s="31">
        <v>0</v>
      </c>
      <c r="CK167" s="31">
        <v>0</v>
      </c>
      <c r="CL167" s="33"/>
      <c r="CM167" s="33"/>
      <c r="CN167" s="33"/>
      <c r="CO167" s="33"/>
      <c r="CP167" s="33"/>
      <c r="CQ167" s="53">
        <f t="shared" ref="CQ167:CQ177" si="115">AI167+AS167+BC167+BM167+BW167+CG167</f>
        <v>1.7602549999999999</v>
      </c>
      <c r="CR167" s="56">
        <f t="shared" ref="CR167:CR177" si="116">AJ167+AT167+BD167+BN167+BX167+CH167</f>
        <v>0</v>
      </c>
      <c r="CS167" s="56">
        <f t="shared" ref="CS167:CS177" si="117">AK167+AU167+BE167+BO167+BY167+CI167</f>
        <v>0</v>
      </c>
      <c r="CT167" s="53">
        <f t="shared" ref="CT167:CT177" si="118">AL167+AV167+BF167+BP167+BZ167+CJ167</f>
        <v>1.7602549999999999</v>
      </c>
      <c r="CU167" s="56">
        <f t="shared" ref="CU167:CU177" si="119">AM167+AW167+BG167+BQ167+CA167+CK167</f>
        <v>0</v>
      </c>
      <c r="CV167" s="33">
        <f t="shared" ref="CV167:CV177" si="120">AN167+AX167+BH167+BM167+BW167+CG167</f>
        <v>0</v>
      </c>
      <c r="CW167" s="29">
        <f t="shared" ref="CW167:CW177" si="121">AO167+AY167+BI167+BN167+BX167+CH167</f>
        <v>0</v>
      </c>
      <c r="CX167" s="29">
        <f t="shared" ref="CX167:CX177" si="122">AP167+AZ167+BJ167+BO167+BY167+CI167</f>
        <v>0</v>
      </c>
      <c r="CY167" s="29">
        <f t="shared" ref="CY167:CY176" si="123">AQ167+BA167+BK167+BP167+BZ167+CJ167</f>
        <v>0</v>
      </c>
      <c r="CZ167" s="29">
        <f t="shared" ref="CZ167:CZ177" si="124">AR167+BB167+BL167+BQ167+CA167+CK167</f>
        <v>0</v>
      </c>
      <c r="DA167" s="32"/>
    </row>
    <row r="168" spans="1:105" outlineLevel="1" x14ac:dyDescent="0.3">
      <c r="A168" s="27" t="s">
        <v>184</v>
      </c>
      <c r="B168" s="37" t="s">
        <v>221</v>
      </c>
      <c r="C168" s="69" t="s">
        <v>222</v>
      </c>
      <c r="D168" s="29" t="s">
        <v>186</v>
      </c>
      <c r="E168" s="29">
        <v>2022</v>
      </c>
      <c r="F168" s="29">
        <v>2024</v>
      </c>
      <c r="G168" s="29">
        <v>0</v>
      </c>
      <c r="H168" s="33">
        <v>5.4953580000000004</v>
      </c>
      <c r="I168" s="34" t="s">
        <v>145</v>
      </c>
      <c r="J168" s="29" t="s">
        <v>145</v>
      </c>
      <c r="K168" s="61">
        <f t="shared" ref="K168:K176" si="125">CV168</f>
        <v>0</v>
      </c>
      <c r="L168" s="34"/>
      <c r="M168" s="29"/>
      <c r="N168" s="29" t="s">
        <v>145</v>
      </c>
      <c r="O168" s="29">
        <v>0</v>
      </c>
      <c r="P168" s="29" t="s">
        <v>145</v>
      </c>
      <c r="Q168" s="29" t="s">
        <v>145</v>
      </c>
      <c r="R168" s="29" t="s">
        <v>145</v>
      </c>
      <c r="S168" s="29" t="s">
        <v>145</v>
      </c>
      <c r="T168" s="53">
        <f t="shared" ref="T168:T175" si="126">H168</f>
        <v>5.4953580000000004</v>
      </c>
      <c r="U168" s="61">
        <f t="shared" ref="U168:U176" si="127">K168</f>
        <v>0</v>
      </c>
      <c r="V168" s="36">
        <v>0</v>
      </c>
      <c r="W168" s="36">
        <v>0</v>
      </c>
      <c r="X168" s="36">
        <v>0</v>
      </c>
      <c r="Y168" s="56">
        <f t="shared" ref="Y168:Y175" si="128">AB168</f>
        <v>0</v>
      </c>
      <c r="Z168" s="29">
        <v>0</v>
      </c>
      <c r="AA168" s="29">
        <v>0</v>
      </c>
      <c r="AB168" s="36">
        <v>0</v>
      </c>
      <c r="AC168" s="29">
        <v>0</v>
      </c>
      <c r="AD168" s="62"/>
      <c r="AE168" s="29"/>
      <c r="AF168" s="29"/>
      <c r="AG168" s="62"/>
      <c r="AH168" s="29"/>
      <c r="AI168" s="33">
        <f t="shared" ref="AI168:AI175" si="129">AJ168+AK168+AL168+AM168</f>
        <v>1.7490000000000003</v>
      </c>
      <c r="AJ168" s="31">
        <v>0</v>
      </c>
      <c r="AK168" s="31">
        <v>0</v>
      </c>
      <c r="AL168" s="33">
        <f>'[1]Прил 1_2022г'!AJ166*1.2</f>
        <v>1.7490000000000003</v>
      </c>
      <c r="AM168" s="31">
        <v>0</v>
      </c>
      <c r="AN168" s="31">
        <f t="shared" ref="AN168:AN175" si="130">AO168+AP168+AQ168+AR168</f>
        <v>0</v>
      </c>
      <c r="AO168" s="31">
        <v>0</v>
      </c>
      <c r="AP168" s="31">
        <v>0</v>
      </c>
      <c r="AQ168" s="31">
        <v>0</v>
      </c>
      <c r="AR168" s="31">
        <v>0</v>
      </c>
      <c r="AS168" s="33">
        <f>AT168+AU168+AV168+AW168</f>
        <v>1.8364499999999999</v>
      </c>
      <c r="AT168" s="31">
        <v>0</v>
      </c>
      <c r="AU168" s="31">
        <v>0</v>
      </c>
      <c r="AV168" s="33">
        <f>'[1]Прил 1_2023г'!AJ166*1.2</f>
        <v>1.8364499999999999</v>
      </c>
      <c r="AW168" s="31">
        <v>0</v>
      </c>
      <c r="AX168" s="31">
        <v>0</v>
      </c>
      <c r="AY168" s="31">
        <v>0</v>
      </c>
      <c r="AZ168" s="31">
        <v>0</v>
      </c>
      <c r="BA168" s="31">
        <v>0</v>
      </c>
      <c r="BB168" s="31">
        <v>0</v>
      </c>
      <c r="BC168" s="33">
        <f t="shared" ref="BC168:BC175" si="131">BD168+BE168+BF168+BG168</f>
        <v>1.9099079999999999</v>
      </c>
      <c r="BD168" s="31">
        <v>0</v>
      </c>
      <c r="BE168" s="31">
        <v>0</v>
      </c>
      <c r="BF168" s="33">
        <f>'[1]Прил 1_2024г'!AJ165*1.2</f>
        <v>1.9099079999999999</v>
      </c>
      <c r="BG168" s="31">
        <v>0</v>
      </c>
      <c r="BH168" s="33">
        <f t="shared" ref="BH168:BH175" si="132">BI168+BJ168+BK168+BL168</f>
        <v>0</v>
      </c>
      <c r="BI168" s="31">
        <v>0</v>
      </c>
      <c r="BJ168" s="31">
        <v>0</v>
      </c>
      <c r="BK168" s="31">
        <v>0</v>
      </c>
      <c r="BL168" s="31">
        <v>0</v>
      </c>
      <c r="BM168" s="31">
        <f t="shared" ref="BM168:BM175" si="133">BN168+BO168+BP168+BQ168</f>
        <v>0</v>
      </c>
      <c r="BN168" s="31">
        <v>0</v>
      </c>
      <c r="BO168" s="31">
        <v>0</v>
      </c>
      <c r="BP168" s="31">
        <v>0</v>
      </c>
      <c r="BQ168" s="31">
        <v>0</v>
      </c>
      <c r="BR168" s="33"/>
      <c r="BS168" s="33"/>
      <c r="BT168" s="33"/>
      <c r="BU168" s="33"/>
      <c r="BV168" s="33"/>
      <c r="BW168" s="31">
        <f t="shared" si="113"/>
        <v>0</v>
      </c>
      <c r="BX168" s="31">
        <v>0</v>
      </c>
      <c r="BY168" s="31">
        <v>0</v>
      </c>
      <c r="BZ168" s="31">
        <v>0</v>
      </c>
      <c r="CA168" s="31">
        <v>0</v>
      </c>
      <c r="CB168" s="33"/>
      <c r="CC168" s="33"/>
      <c r="CD168" s="33"/>
      <c r="CE168" s="33"/>
      <c r="CF168" s="33"/>
      <c r="CG168" s="31">
        <f t="shared" si="114"/>
        <v>0</v>
      </c>
      <c r="CH168" s="31">
        <v>0</v>
      </c>
      <c r="CI168" s="31">
        <v>0</v>
      </c>
      <c r="CJ168" s="31">
        <v>0</v>
      </c>
      <c r="CK168" s="31">
        <v>0</v>
      </c>
      <c r="CL168" s="33"/>
      <c r="CM168" s="33"/>
      <c r="CN168" s="33"/>
      <c r="CO168" s="33"/>
      <c r="CP168" s="33"/>
      <c r="CQ168" s="53">
        <f t="shared" si="115"/>
        <v>5.4953580000000004</v>
      </c>
      <c r="CR168" s="56">
        <f t="shared" si="116"/>
        <v>0</v>
      </c>
      <c r="CS168" s="56">
        <f t="shared" si="117"/>
        <v>0</v>
      </c>
      <c r="CT168" s="53">
        <f t="shared" si="118"/>
        <v>5.4953580000000004</v>
      </c>
      <c r="CU168" s="56">
        <f t="shared" si="119"/>
        <v>0</v>
      </c>
      <c r="CV168" s="33">
        <f t="shared" si="120"/>
        <v>0</v>
      </c>
      <c r="CW168" s="29">
        <f t="shared" si="121"/>
        <v>0</v>
      </c>
      <c r="CX168" s="29">
        <f t="shared" si="122"/>
        <v>0</v>
      </c>
      <c r="CY168" s="33">
        <f t="shared" si="123"/>
        <v>0</v>
      </c>
      <c r="CZ168" s="29">
        <f t="shared" si="124"/>
        <v>0</v>
      </c>
      <c r="DA168" s="32"/>
    </row>
    <row r="169" spans="1:105" ht="18" customHeight="1" outlineLevel="1" x14ac:dyDescent="0.3">
      <c r="A169" s="27" t="s">
        <v>184</v>
      </c>
      <c r="B169" s="37" t="s">
        <v>223</v>
      </c>
      <c r="C169" s="69" t="s">
        <v>224</v>
      </c>
      <c r="D169" s="29" t="s">
        <v>186</v>
      </c>
      <c r="E169" s="29">
        <v>2022</v>
      </c>
      <c r="F169" s="29">
        <v>2025</v>
      </c>
      <c r="G169" s="29">
        <v>2025</v>
      </c>
      <c r="H169" s="33">
        <v>16.575468999999998</v>
      </c>
      <c r="I169" s="34" t="s">
        <v>145</v>
      </c>
      <c r="J169" s="29" t="s">
        <v>145</v>
      </c>
      <c r="K169" s="61">
        <f t="shared" si="125"/>
        <v>11.868040000000001</v>
      </c>
      <c r="L169" s="34"/>
      <c r="M169" s="29"/>
      <c r="N169" s="29" t="s">
        <v>145</v>
      </c>
      <c r="O169" s="29">
        <v>0</v>
      </c>
      <c r="P169" s="29" t="s">
        <v>145</v>
      </c>
      <c r="Q169" s="29" t="s">
        <v>145</v>
      </c>
      <c r="R169" s="29" t="s">
        <v>145</v>
      </c>
      <c r="S169" s="29" t="s">
        <v>145</v>
      </c>
      <c r="T169" s="53">
        <f t="shared" si="126"/>
        <v>16.575468999999998</v>
      </c>
      <c r="U169" s="61">
        <f t="shared" si="127"/>
        <v>11.868040000000001</v>
      </c>
      <c r="V169" s="36">
        <v>0</v>
      </c>
      <c r="W169" s="36">
        <v>0</v>
      </c>
      <c r="X169" s="36">
        <v>0</v>
      </c>
      <c r="Y169" s="56">
        <f t="shared" si="128"/>
        <v>0</v>
      </c>
      <c r="Z169" s="29">
        <v>0</v>
      </c>
      <c r="AA169" s="29">
        <v>0</v>
      </c>
      <c r="AB169" s="36">
        <v>0</v>
      </c>
      <c r="AC169" s="29">
        <v>0</v>
      </c>
      <c r="AD169" s="36"/>
      <c r="AE169" s="29"/>
      <c r="AF169" s="29"/>
      <c r="AG169" s="36"/>
      <c r="AH169" s="29"/>
      <c r="AI169" s="33">
        <f t="shared" si="129"/>
        <v>4.3064999999999998</v>
      </c>
      <c r="AJ169" s="31">
        <v>0</v>
      </c>
      <c r="AK169" s="31">
        <v>0</v>
      </c>
      <c r="AL169" s="33">
        <f>'[1]Прил 1_2022г'!AJ167*1.2</f>
        <v>4.3064999999999998</v>
      </c>
      <c r="AM169" s="31">
        <v>0</v>
      </c>
      <c r="AN169" s="31">
        <f t="shared" si="130"/>
        <v>2.9544000000000001</v>
      </c>
      <c r="AO169" s="31">
        <v>0</v>
      </c>
      <c r="AP169" s="31">
        <v>0</v>
      </c>
      <c r="AQ169" s="33">
        <v>2.9544000000000001</v>
      </c>
      <c r="AR169" s="31">
        <v>0</v>
      </c>
      <c r="AS169" s="33">
        <f t="shared" si="112"/>
        <v>2.7130950000000005</v>
      </c>
      <c r="AT169" s="31">
        <v>0</v>
      </c>
      <c r="AU169" s="31">
        <v>0</v>
      </c>
      <c r="AV169" s="33">
        <f>'[1]Прил 1_2023г'!AJ167*1.2</f>
        <v>2.7130950000000005</v>
      </c>
      <c r="AW169" s="31">
        <v>0</v>
      </c>
      <c r="AX169" s="31">
        <v>0</v>
      </c>
      <c r="AY169" s="31">
        <v>0</v>
      </c>
      <c r="AZ169" s="31">
        <v>0</v>
      </c>
      <c r="BA169" s="31">
        <v>0</v>
      </c>
      <c r="BB169" s="31">
        <v>0</v>
      </c>
      <c r="BC169" s="33">
        <f t="shared" si="131"/>
        <v>5.6432340000000005</v>
      </c>
      <c r="BD169" s="31">
        <v>0</v>
      </c>
      <c r="BE169" s="31">
        <v>0</v>
      </c>
      <c r="BF169" s="33">
        <f>'[1]Прил 1_2024г'!AJ166*1.2</f>
        <v>5.6432340000000005</v>
      </c>
      <c r="BG169" s="31">
        <v>0</v>
      </c>
      <c r="BH169" s="33">
        <f t="shared" si="132"/>
        <v>5.0010000000000003</v>
      </c>
      <c r="BI169" s="31">
        <v>0</v>
      </c>
      <c r="BJ169" s="31">
        <v>0</v>
      </c>
      <c r="BK169" s="33">
        <f>4.1675*1.2</f>
        <v>5.0010000000000003</v>
      </c>
      <c r="BL169" s="31">
        <v>0</v>
      </c>
      <c r="BM169" s="33">
        <f t="shared" si="133"/>
        <v>3.9126400000000001</v>
      </c>
      <c r="BN169" s="31">
        <v>0</v>
      </c>
      <c r="BO169" s="31">
        <v>0</v>
      </c>
      <c r="BP169" s="33">
        <f>'[1]Прил 1_2025г'!AJ165*1.2</f>
        <v>3.9126400000000001</v>
      </c>
      <c r="BQ169" s="31">
        <v>0</v>
      </c>
      <c r="BR169" s="33"/>
      <c r="BS169" s="33"/>
      <c r="BT169" s="33"/>
      <c r="BU169" s="33"/>
      <c r="BV169" s="33"/>
      <c r="BW169" s="31">
        <f t="shared" si="113"/>
        <v>0</v>
      </c>
      <c r="BX169" s="31">
        <v>0</v>
      </c>
      <c r="BY169" s="31">
        <v>0</v>
      </c>
      <c r="BZ169" s="31">
        <v>0</v>
      </c>
      <c r="CA169" s="31">
        <v>0</v>
      </c>
      <c r="CB169" s="33"/>
      <c r="CC169" s="33"/>
      <c r="CD169" s="33"/>
      <c r="CE169" s="33"/>
      <c r="CF169" s="33"/>
      <c r="CG169" s="31">
        <f t="shared" si="114"/>
        <v>0</v>
      </c>
      <c r="CH169" s="31">
        <v>0</v>
      </c>
      <c r="CI169" s="31">
        <v>0</v>
      </c>
      <c r="CJ169" s="31">
        <v>0</v>
      </c>
      <c r="CK169" s="31">
        <v>0</v>
      </c>
      <c r="CL169" s="33"/>
      <c r="CM169" s="33"/>
      <c r="CN169" s="33"/>
      <c r="CO169" s="33"/>
      <c r="CP169" s="33"/>
      <c r="CQ169" s="53">
        <f t="shared" si="115"/>
        <v>16.575469000000002</v>
      </c>
      <c r="CR169" s="56">
        <f t="shared" si="116"/>
        <v>0</v>
      </c>
      <c r="CS169" s="56">
        <f t="shared" si="117"/>
        <v>0</v>
      </c>
      <c r="CT169" s="53">
        <f t="shared" si="118"/>
        <v>16.575469000000002</v>
      </c>
      <c r="CU169" s="56">
        <f t="shared" si="119"/>
        <v>0</v>
      </c>
      <c r="CV169" s="34">
        <f t="shared" si="120"/>
        <v>11.868040000000001</v>
      </c>
      <c r="CW169" s="29">
        <f t="shared" si="121"/>
        <v>0</v>
      </c>
      <c r="CX169" s="29">
        <f t="shared" si="122"/>
        <v>0</v>
      </c>
      <c r="CY169" s="34">
        <f t="shared" si="123"/>
        <v>11.868040000000001</v>
      </c>
      <c r="CZ169" s="29">
        <f t="shared" si="124"/>
        <v>0</v>
      </c>
      <c r="DA169" s="32"/>
    </row>
    <row r="170" spans="1:105" ht="18" customHeight="1" outlineLevel="1" x14ac:dyDescent="0.3">
      <c r="A170" s="27" t="s">
        <v>184</v>
      </c>
      <c r="B170" s="37" t="s">
        <v>225</v>
      </c>
      <c r="C170" s="69" t="s">
        <v>226</v>
      </c>
      <c r="D170" s="29" t="s">
        <v>186</v>
      </c>
      <c r="E170" s="29">
        <v>2022</v>
      </c>
      <c r="F170" s="29">
        <v>2025</v>
      </c>
      <c r="G170" s="29">
        <v>2025</v>
      </c>
      <c r="H170" s="33">
        <v>12.390686000000001</v>
      </c>
      <c r="I170" s="34" t="s">
        <v>145</v>
      </c>
      <c r="J170" s="29" t="s">
        <v>145</v>
      </c>
      <c r="K170" s="61">
        <f t="shared" si="125"/>
        <v>7.4455329999999993</v>
      </c>
      <c r="L170" s="29"/>
      <c r="M170" s="29"/>
      <c r="N170" s="29" t="s">
        <v>145</v>
      </c>
      <c r="O170" s="29">
        <v>0</v>
      </c>
      <c r="P170" s="29" t="s">
        <v>145</v>
      </c>
      <c r="Q170" s="29" t="s">
        <v>145</v>
      </c>
      <c r="R170" s="29" t="s">
        <v>145</v>
      </c>
      <c r="S170" s="29" t="s">
        <v>145</v>
      </c>
      <c r="T170" s="53">
        <f t="shared" si="126"/>
        <v>12.390686000000001</v>
      </c>
      <c r="U170" s="61">
        <f t="shared" si="127"/>
        <v>7.4455329999999993</v>
      </c>
      <c r="V170" s="36">
        <v>0</v>
      </c>
      <c r="W170" s="36">
        <v>0</v>
      </c>
      <c r="X170" s="36">
        <v>0</v>
      </c>
      <c r="Y170" s="56">
        <f>AB170</f>
        <v>0</v>
      </c>
      <c r="Z170" s="29">
        <v>0</v>
      </c>
      <c r="AA170" s="29">
        <v>0</v>
      </c>
      <c r="AB170" s="36">
        <v>0</v>
      </c>
      <c r="AC170" s="29">
        <v>0</v>
      </c>
      <c r="AD170" s="36"/>
      <c r="AE170" s="29"/>
      <c r="AF170" s="29"/>
      <c r="AG170" s="36"/>
      <c r="AH170" s="29"/>
      <c r="AI170" s="33">
        <f t="shared" si="129"/>
        <v>2.7027000000000001</v>
      </c>
      <c r="AJ170" s="31">
        <v>0</v>
      </c>
      <c r="AK170" s="31">
        <v>0</v>
      </c>
      <c r="AL170" s="33">
        <f>'[1]Прил 1_2022г'!AJ168*1.2</f>
        <v>2.7027000000000001</v>
      </c>
      <c r="AM170" s="31">
        <v>0</v>
      </c>
      <c r="AN170" s="31">
        <f t="shared" si="130"/>
        <v>2.9843999999999999</v>
      </c>
      <c r="AO170" s="31">
        <v>0</v>
      </c>
      <c r="AP170" s="31">
        <v>0</v>
      </c>
      <c r="AQ170" s="33">
        <v>2.9843999999999999</v>
      </c>
      <c r="AR170" s="31">
        <v>0</v>
      </c>
      <c r="AS170" s="33">
        <f t="shared" si="112"/>
        <v>4.7297250000000002</v>
      </c>
      <c r="AT170" s="31">
        <v>0</v>
      </c>
      <c r="AU170" s="31">
        <v>0</v>
      </c>
      <c r="AV170" s="33">
        <f>'[1]Прил 1_2023г'!AJ168*1.2</f>
        <v>4.7297250000000002</v>
      </c>
      <c r="AW170" s="31">
        <v>0</v>
      </c>
      <c r="AX170" s="31">
        <v>0</v>
      </c>
      <c r="AY170" s="31">
        <v>0</v>
      </c>
      <c r="AZ170" s="31">
        <v>0</v>
      </c>
      <c r="BA170" s="31">
        <v>0</v>
      </c>
      <c r="BB170" s="31">
        <v>0</v>
      </c>
      <c r="BC170" s="33">
        <f t="shared" si="131"/>
        <v>3.9351280000000002</v>
      </c>
      <c r="BD170" s="31">
        <v>0</v>
      </c>
      <c r="BE170" s="31">
        <v>0</v>
      </c>
      <c r="BF170" s="33">
        <f>'[1]Прил 1_2024г'!AJ167*1.2</f>
        <v>3.9351280000000002</v>
      </c>
      <c r="BG170" s="31">
        <v>0</v>
      </c>
      <c r="BH170" s="33">
        <f t="shared" si="132"/>
        <v>3.4380000000000002</v>
      </c>
      <c r="BI170" s="31">
        <v>0</v>
      </c>
      <c r="BJ170" s="31">
        <v>0</v>
      </c>
      <c r="BK170" s="33">
        <f>2.865*1.2</f>
        <v>3.4380000000000002</v>
      </c>
      <c r="BL170" s="31">
        <v>0</v>
      </c>
      <c r="BM170" s="33">
        <f t="shared" si="133"/>
        <v>1.0231330000000001</v>
      </c>
      <c r="BN170" s="31">
        <v>0</v>
      </c>
      <c r="BO170" s="31">
        <v>0</v>
      </c>
      <c r="BP170" s="33">
        <f>'[1]Прил 1_2025г'!AJ166*1.2</f>
        <v>1.0231330000000001</v>
      </c>
      <c r="BQ170" s="31">
        <v>0</v>
      </c>
      <c r="BR170" s="33"/>
      <c r="BS170" s="33"/>
      <c r="BT170" s="33"/>
      <c r="BU170" s="33"/>
      <c r="BV170" s="33"/>
      <c r="BW170" s="31">
        <f t="shared" si="113"/>
        <v>0</v>
      </c>
      <c r="BX170" s="31">
        <v>0</v>
      </c>
      <c r="BY170" s="31">
        <v>0</v>
      </c>
      <c r="BZ170" s="31">
        <v>0</v>
      </c>
      <c r="CA170" s="31">
        <v>0</v>
      </c>
      <c r="CB170" s="33"/>
      <c r="CC170" s="33"/>
      <c r="CD170" s="33"/>
      <c r="CE170" s="33"/>
      <c r="CF170" s="33"/>
      <c r="CG170" s="31">
        <f t="shared" si="114"/>
        <v>0</v>
      </c>
      <c r="CH170" s="31">
        <v>0</v>
      </c>
      <c r="CI170" s="31">
        <v>0</v>
      </c>
      <c r="CJ170" s="31">
        <v>0</v>
      </c>
      <c r="CK170" s="31">
        <v>0</v>
      </c>
      <c r="CL170" s="33"/>
      <c r="CM170" s="33"/>
      <c r="CN170" s="33"/>
      <c r="CO170" s="33"/>
      <c r="CP170" s="33"/>
      <c r="CQ170" s="53">
        <f t="shared" si="115"/>
        <v>12.390686000000001</v>
      </c>
      <c r="CR170" s="56">
        <f t="shared" si="116"/>
        <v>0</v>
      </c>
      <c r="CS170" s="56">
        <f t="shared" si="117"/>
        <v>0</v>
      </c>
      <c r="CT170" s="53">
        <f t="shared" si="118"/>
        <v>12.390686000000001</v>
      </c>
      <c r="CU170" s="56">
        <f t="shared" si="119"/>
        <v>0</v>
      </c>
      <c r="CV170" s="34">
        <f t="shared" si="120"/>
        <v>7.4455329999999993</v>
      </c>
      <c r="CW170" s="29">
        <f t="shared" si="121"/>
        <v>0</v>
      </c>
      <c r="CX170" s="29">
        <f t="shared" si="122"/>
        <v>0</v>
      </c>
      <c r="CY170" s="34">
        <f t="shared" si="123"/>
        <v>7.4455329999999993</v>
      </c>
      <c r="CZ170" s="29">
        <f t="shared" si="124"/>
        <v>0</v>
      </c>
      <c r="DA170" s="32"/>
    </row>
    <row r="171" spans="1:105" ht="30.6" customHeight="1" outlineLevel="1" x14ac:dyDescent="0.3">
      <c r="A171" s="27" t="s">
        <v>184</v>
      </c>
      <c r="B171" s="37" t="s">
        <v>227</v>
      </c>
      <c r="C171" s="69" t="s">
        <v>228</v>
      </c>
      <c r="D171" s="29" t="s">
        <v>186</v>
      </c>
      <c r="E171" s="29">
        <v>2022</v>
      </c>
      <c r="F171" s="29">
        <v>2026</v>
      </c>
      <c r="G171" s="29">
        <v>2026</v>
      </c>
      <c r="H171" s="33">
        <v>54.195926</v>
      </c>
      <c r="I171" s="34" t="s">
        <v>145</v>
      </c>
      <c r="J171" s="29" t="s">
        <v>145</v>
      </c>
      <c r="K171" s="61">
        <f t="shared" si="125"/>
        <v>44.824280999999999</v>
      </c>
      <c r="L171" s="29"/>
      <c r="M171" s="29"/>
      <c r="N171" s="29" t="s">
        <v>145</v>
      </c>
      <c r="O171" s="29">
        <v>0</v>
      </c>
      <c r="P171" s="29" t="s">
        <v>145</v>
      </c>
      <c r="Q171" s="29" t="s">
        <v>145</v>
      </c>
      <c r="R171" s="29" t="s">
        <v>145</v>
      </c>
      <c r="S171" s="29" t="s">
        <v>145</v>
      </c>
      <c r="T171" s="53">
        <f t="shared" si="126"/>
        <v>54.195926</v>
      </c>
      <c r="U171" s="61">
        <f t="shared" si="127"/>
        <v>44.824280999999999</v>
      </c>
      <c r="V171" s="36">
        <v>0</v>
      </c>
      <c r="W171" s="36">
        <v>0</v>
      </c>
      <c r="X171" s="36">
        <v>0</v>
      </c>
      <c r="Y171" s="56">
        <f t="shared" si="128"/>
        <v>0</v>
      </c>
      <c r="Z171" s="29">
        <v>0</v>
      </c>
      <c r="AA171" s="29">
        <v>0</v>
      </c>
      <c r="AB171" s="36">
        <v>0</v>
      </c>
      <c r="AC171" s="29">
        <v>0</v>
      </c>
      <c r="AD171" s="36"/>
      <c r="AE171" s="29"/>
      <c r="AF171" s="29"/>
      <c r="AG171" s="36"/>
      <c r="AH171" s="29"/>
      <c r="AI171" s="33">
        <f>AJ171+AK171+AL171+AM171</f>
        <v>6.1336000000000004</v>
      </c>
      <c r="AJ171" s="31">
        <v>0</v>
      </c>
      <c r="AK171" s="31">
        <v>0</v>
      </c>
      <c r="AL171" s="33">
        <f>'[1]Прил 1_2022г'!AJ169*1.2</f>
        <v>6.1336000000000004</v>
      </c>
      <c r="AM171" s="31">
        <v>0</v>
      </c>
      <c r="AN171" s="31">
        <f t="shared" si="130"/>
        <v>0</v>
      </c>
      <c r="AO171" s="31">
        <v>0</v>
      </c>
      <c r="AP171" s="31">
        <v>0</v>
      </c>
      <c r="AQ171" s="31">
        <v>0</v>
      </c>
      <c r="AR171" s="31">
        <v>0</v>
      </c>
      <c r="AS171" s="33">
        <f>AT171+AU171+AV171+AW171</f>
        <v>6.3789439999999997</v>
      </c>
      <c r="AT171" s="31">
        <v>0</v>
      </c>
      <c r="AU171" s="31">
        <v>0</v>
      </c>
      <c r="AV171" s="33">
        <f>'[1]Прил 1_2023г'!AJ169*1.2</f>
        <v>6.3789439999999997</v>
      </c>
      <c r="AW171" s="31">
        <v>0</v>
      </c>
      <c r="AX171" s="31">
        <v>0</v>
      </c>
      <c r="AY171" s="31">
        <v>0</v>
      </c>
      <c r="AZ171" s="31">
        <v>0</v>
      </c>
      <c r="BA171" s="31">
        <v>0</v>
      </c>
      <c r="BB171" s="31">
        <v>0</v>
      </c>
      <c r="BC171" s="33">
        <f>BD171+BE171+BF171+BG171</f>
        <v>6.6341010000000002</v>
      </c>
      <c r="BD171" s="31">
        <v>0</v>
      </c>
      <c r="BE171" s="31">
        <v>0</v>
      </c>
      <c r="BF171" s="33">
        <f>'[1]Прил 1_2024г'!AJ168*1.2</f>
        <v>6.6341010000000002</v>
      </c>
      <c r="BG171" s="31">
        <v>0</v>
      </c>
      <c r="BH171" s="33">
        <f t="shared" si="132"/>
        <v>9.7749999999999968</v>
      </c>
      <c r="BI171" s="31">
        <v>0</v>
      </c>
      <c r="BJ171" s="31">
        <v>0</v>
      </c>
      <c r="BK171" s="33">
        <f>8.14583333333333*1.2</f>
        <v>9.7749999999999968</v>
      </c>
      <c r="BL171" s="31">
        <v>0</v>
      </c>
      <c r="BM171" s="33">
        <f>BN171+BO171+BP171+BQ171</f>
        <v>20.698395000000001</v>
      </c>
      <c r="BN171" s="31">
        <v>0</v>
      </c>
      <c r="BO171" s="31">
        <v>0</v>
      </c>
      <c r="BP171" s="33">
        <f>'[1]Прил 1_2025г'!AJ167*1.2</f>
        <v>20.698395000000001</v>
      </c>
      <c r="BQ171" s="31">
        <v>0</v>
      </c>
      <c r="BR171" s="33"/>
      <c r="BS171" s="33"/>
      <c r="BT171" s="33"/>
      <c r="BU171" s="33"/>
      <c r="BV171" s="33"/>
      <c r="BW171" s="33">
        <f>BX171+BY171+BZ171+CA171</f>
        <v>14.350885999999999</v>
      </c>
      <c r="BX171" s="31">
        <v>0</v>
      </c>
      <c r="BY171" s="31">
        <v>0</v>
      </c>
      <c r="BZ171" s="33">
        <v>14.350885999999999</v>
      </c>
      <c r="CA171" s="31">
        <v>0</v>
      </c>
      <c r="CB171" s="33"/>
      <c r="CC171" s="33"/>
      <c r="CD171" s="33"/>
      <c r="CE171" s="33"/>
      <c r="CF171" s="33"/>
      <c r="CG171" s="31">
        <f t="shared" si="114"/>
        <v>0</v>
      </c>
      <c r="CH171" s="31">
        <v>0</v>
      </c>
      <c r="CI171" s="31">
        <v>0</v>
      </c>
      <c r="CJ171" s="31">
        <v>0</v>
      </c>
      <c r="CK171" s="31">
        <v>0</v>
      </c>
      <c r="CL171" s="33"/>
      <c r="CM171" s="33"/>
      <c r="CN171" s="33"/>
      <c r="CO171" s="33"/>
      <c r="CP171" s="33"/>
      <c r="CQ171" s="53">
        <f t="shared" si="115"/>
        <v>54.195926</v>
      </c>
      <c r="CR171" s="56">
        <f t="shared" si="116"/>
        <v>0</v>
      </c>
      <c r="CS171" s="56">
        <f t="shared" si="117"/>
        <v>0</v>
      </c>
      <c r="CT171" s="53">
        <f t="shared" si="118"/>
        <v>54.195926</v>
      </c>
      <c r="CU171" s="56">
        <f t="shared" si="119"/>
        <v>0</v>
      </c>
      <c r="CV171" s="34">
        <f t="shared" si="120"/>
        <v>44.824280999999999</v>
      </c>
      <c r="CW171" s="29">
        <f t="shared" si="121"/>
        <v>0</v>
      </c>
      <c r="CX171" s="29">
        <f t="shared" si="122"/>
        <v>0</v>
      </c>
      <c r="CY171" s="34">
        <f t="shared" si="123"/>
        <v>44.824280999999999</v>
      </c>
      <c r="CZ171" s="29">
        <f t="shared" si="124"/>
        <v>0</v>
      </c>
      <c r="DA171" s="32"/>
    </row>
    <row r="172" spans="1:105" ht="28.95" customHeight="1" outlineLevel="1" x14ac:dyDescent="0.3">
      <c r="A172" s="27" t="s">
        <v>184</v>
      </c>
      <c r="B172" s="71" t="s">
        <v>229</v>
      </c>
      <c r="C172" s="69" t="s">
        <v>230</v>
      </c>
      <c r="D172" s="29" t="s">
        <v>186</v>
      </c>
      <c r="E172" s="29">
        <v>2026</v>
      </c>
      <c r="F172" s="29">
        <v>2026</v>
      </c>
      <c r="G172" s="29">
        <v>2026</v>
      </c>
      <c r="H172" s="33">
        <v>8.4</v>
      </c>
      <c r="I172" s="34" t="s">
        <v>145</v>
      </c>
      <c r="J172" s="29" t="s">
        <v>145</v>
      </c>
      <c r="K172" s="61">
        <f t="shared" si="125"/>
        <v>8.4</v>
      </c>
      <c r="L172" s="29"/>
      <c r="M172" s="29"/>
      <c r="N172" s="29" t="s">
        <v>145</v>
      </c>
      <c r="O172" s="29">
        <v>0</v>
      </c>
      <c r="P172" s="29" t="s">
        <v>145</v>
      </c>
      <c r="Q172" s="29" t="s">
        <v>145</v>
      </c>
      <c r="R172" s="29" t="s">
        <v>145</v>
      </c>
      <c r="S172" s="29" t="s">
        <v>145</v>
      </c>
      <c r="T172" s="53">
        <f t="shared" si="126"/>
        <v>8.4</v>
      </c>
      <c r="U172" s="61">
        <f t="shared" si="127"/>
        <v>8.4</v>
      </c>
      <c r="V172" s="36">
        <v>0</v>
      </c>
      <c r="W172" s="36">
        <v>0</v>
      </c>
      <c r="X172" s="36">
        <v>0</v>
      </c>
      <c r="Y172" s="56">
        <f t="shared" si="128"/>
        <v>0</v>
      </c>
      <c r="Z172" s="29">
        <v>0</v>
      </c>
      <c r="AA172" s="29">
        <v>0</v>
      </c>
      <c r="AB172" s="36">
        <v>0</v>
      </c>
      <c r="AC172" s="29">
        <v>0</v>
      </c>
      <c r="AD172" s="36"/>
      <c r="AE172" s="29"/>
      <c r="AF172" s="29"/>
      <c r="AG172" s="36"/>
      <c r="AH172" s="29"/>
      <c r="AI172" s="31">
        <f t="shared" si="129"/>
        <v>0</v>
      </c>
      <c r="AJ172" s="31">
        <v>0</v>
      </c>
      <c r="AK172" s="31">
        <v>0</v>
      </c>
      <c r="AL172" s="31">
        <v>0</v>
      </c>
      <c r="AM172" s="31">
        <v>0</v>
      </c>
      <c r="AN172" s="31">
        <f t="shared" si="130"/>
        <v>0</v>
      </c>
      <c r="AO172" s="31">
        <v>0</v>
      </c>
      <c r="AP172" s="31">
        <v>0</v>
      </c>
      <c r="AQ172" s="31">
        <v>0</v>
      </c>
      <c r="AR172" s="31">
        <v>0</v>
      </c>
      <c r="AS172" s="31">
        <f t="shared" si="112"/>
        <v>0</v>
      </c>
      <c r="AT172" s="31">
        <v>0</v>
      </c>
      <c r="AU172" s="31">
        <v>0</v>
      </c>
      <c r="AV172" s="31">
        <v>0</v>
      </c>
      <c r="AW172" s="31">
        <v>0</v>
      </c>
      <c r="AX172" s="31">
        <v>0</v>
      </c>
      <c r="AY172" s="31">
        <v>0</v>
      </c>
      <c r="AZ172" s="31">
        <v>0</v>
      </c>
      <c r="BA172" s="31">
        <v>0</v>
      </c>
      <c r="BB172" s="31">
        <v>0</v>
      </c>
      <c r="BC172" s="31">
        <f t="shared" si="131"/>
        <v>0</v>
      </c>
      <c r="BD172" s="31">
        <v>0</v>
      </c>
      <c r="BE172" s="31">
        <v>0</v>
      </c>
      <c r="BF172" s="31">
        <v>0</v>
      </c>
      <c r="BG172" s="31">
        <v>0</v>
      </c>
      <c r="BH172" s="33">
        <f t="shared" si="132"/>
        <v>0</v>
      </c>
      <c r="BI172" s="31">
        <v>0</v>
      </c>
      <c r="BJ172" s="31">
        <v>0</v>
      </c>
      <c r="BK172" s="31">
        <v>0</v>
      </c>
      <c r="BL172" s="31">
        <v>0</v>
      </c>
      <c r="BM172" s="31">
        <f t="shared" si="133"/>
        <v>0</v>
      </c>
      <c r="BN172" s="31">
        <v>0</v>
      </c>
      <c r="BO172" s="31">
        <v>0</v>
      </c>
      <c r="BP172" s="31">
        <v>0</v>
      </c>
      <c r="BQ172" s="31">
        <v>0</v>
      </c>
      <c r="BR172" s="33"/>
      <c r="BS172" s="33"/>
      <c r="BT172" s="33"/>
      <c r="BU172" s="33"/>
      <c r="BV172" s="33"/>
      <c r="BW172" s="33">
        <f t="shared" si="113"/>
        <v>8.4</v>
      </c>
      <c r="BX172" s="31">
        <v>0</v>
      </c>
      <c r="BY172" s="31">
        <v>0</v>
      </c>
      <c r="BZ172" s="33">
        <v>8.4</v>
      </c>
      <c r="CA172" s="31">
        <v>0</v>
      </c>
      <c r="CB172" s="33"/>
      <c r="CC172" s="33"/>
      <c r="CD172" s="33"/>
      <c r="CE172" s="33"/>
      <c r="CF172" s="33"/>
      <c r="CG172" s="31">
        <f t="shared" si="114"/>
        <v>0</v>
      </c>
      <c r="CH172" s="31">
        <v>0</v>
      </c>
      <c r="CI172" s="31">
        <v>0</v>
      </c>
      <c r="CJ172" s="31">
        <v>0</v>
      </c>
      <c r="CK172" s="31">
        <v>0</v>
      </c>
      <c r="CL172" s="33"/>
      <c r="CM172" s="33"/>
      <c r="CN172" s="33"/>
      <c r="CO172" s="33"/>
      <c r="CP172" s="33"/>
      <c r="CQ172" s="53">
        <f t="shared" si="115"/>
        <v>8.4</v>
      </c>
      <c r="CR172" s="56">
        <f t="shared" si="116"/>
        <v>0</v>
      </c>
      <c r="CS172" s="56">
        <f t="shared" si="117"/>
        <v>0</v>
      </c>
      <c r="CT172" s="53">
        <f t="shared" si="118"/>
        <v>8.4</v>
      </c>
      <c r="CU172" s="56">
        <f t="shared" si="119"/>
        <v>0</v>
      </c>
      <c r="CV172" s="34">
        <f t="shared" si="120"/>
        <v>8.4</v>
      </c>
      <c r="CW172" s="29">
        <f t="shared" si="121"/>
        <v>0</v>
      </c>
      <c r="CX172" s="29">
        <f t="shared" si="122"/>
        <v>0</v>
      </c>
      <c r="CY172" s="34">
        <f t="shared" si="123"/>
        <v>8.4</v>
      </c>
      <c r="CZ172" s="29">
        <f t="shared" si="124"/>
        <v>0</v>
      </c>
      <c r="DA172" s="32"/>
    </row>
    <row r="173" spans="1:105" ht="33.6" customHeight="1" outlineLevel="1" x14ac:dyDescent="0.3">
      <c r="A173" s="27" t="s">
        <v>184</v>
      </c>
      <c r="B173" s="71" t="s">
        <v>231</v>
      </c>
      <c r="C173" s="69" t="s">
        <v>232</v>
      </c>
      <c r="D173" s="29" t="s">
        <v>186</v>
      </c>
      <c r="E173" s="29">
        <v>2026</v>
      </c>
      <c r="F173" s="29">
        <v>2026</v>
      </c>
      <c r="G173" s="29">
        <v>2026</v>
      </c>
      <c r="H173" s="33">
        <v>1.764</v>
      </c>
      <c r="I173" s="34" t="s">
        <v>145</v>
      </c>
      <c r="J173" s="29" t="s">
        <v>145</v>
      </c>
      <c r="K173" s="61">
        <f t="shared" si="125"/>
        <v>1.764</v>
      </c>
      <c r="L173" s="61"/>
      <c r="M173" s="36"/>
      <c r="N173" s="29" t="s">
        <v>145</v>
      </c>
      <c r="O173" s="29">
        <v>0</v>
      </c>
      <c r="P173" s="29" t="s">
        <v>145</v>
      </c>
      <c r="Q173" s="29" t="s">
        <v>145</v>
      </c>
      <c r="R173" s="29" t="s">
        <v>145</v>
      </c>
      <c r="S173" s="29" t="s">
        <v>145</v>
      </c>
      <c r="T173" s="53">
        <f t="shared" si="126"/>
        <v>1.764</v>
      </c>
      <c r="U173" s="36">
        <f t="shared" si="127"/>
        <v>1.764</v>
      </c>
      <c r="V173" s="29">
        <v>0</v>
      </c>
      <c r="W173" s="36">
        <v>0</v>
      </c>
      <c r="X173" s="36">
        <v>0</v>
      </c>
      <c r="Y173" s="56">
        <f t="shared" si="128"/>
        <v>0</v>
      </c>
      <c r="Z173" s="29">
        <v>0</v>
      </c>
      <c r="AA173" s="29">
        <v>0</v>
      </c>
      <c r="AB173" s="36">
        <v>0</v>
      </c>
      <c r="AC173" s="29">
        <v>0</v>
      </c>
      <c r="AD173" s="36"/>
      <c r="AE173" s="29"/>
      <c r="AF173" s="29"/>
      <c r="AG173" s="29"/>
      <c r="AH173" s="29"/>
      <c r="AI173" s="31">
        <f t="shared" si="129"/>
        <v>0</v>
      </c>
      <c r="AJ173" s="31">
        <v>0</v>
      </c>
      <c r="AK173" s="31">
        <v>0</v>
      </c>
      <c r="AL173" s="31">
        <v>0</v>
      </c>
      <c r="AM173" s="31">
        <v>0</v>
      </c>
      <c r="AN173" s="31">
        <f t="shared" si="130"/>
        <v>0</v>
      </c>
      <c r="AO173" s="31">
        <v>0</v>
      </c>
      <c r="AP173" s="31">
        <v>0</v>
      </c>
      <c r="AQ173" s="31">
        <v>0</v>
      </c>
      <c r="AR173" s="31">
        <v>0</v>
      </c>
      <c r="AS173" s="31">
        <f t="shared" si="112"/>
        <v>0</v>
      </c>
      <c r="AT173" s="31">
        <v>0</v>
      </c>
      <c r="AU173" s="31">
        <v>0</v>
      </c>
      <c r="AV173" s="31">
        <v>0</v>
      </c>
      <c r="AW173" s="31">
        <v>0</v>
      </c>
      <c r="AX173" s="31">
        <v>0</v>
      </c>
      <c r="AY173" s="31">
        <v>0</v>
      </c>
      <c r="AZ173" s="31">
        <v>0</v>
      </c>
      <c r="BA173" s="31">
        <v>0</v>
      </c>
      <c r="BB173" s="31">
        <v>0</v>
      </c>
      <c r="BC173" s="31">
        <f t="shared" si="131"/>
        <v>0</v>
      </c>
      <c r="BD173" s="31">
        <v>0</v>
      </c>
      <c r="BE173" s="31">
        <v>0</v>
      </c>
      <c r="BF173" s="31">
        <v>0</v>
      </c>
      <c r="BG173" s="31">
        <v>0</v>
      </c>
      <c r="BH173" s="33">
        <f t="shared" si="132"/>
        <v>0</v>
      </c>
      <c r="BI173" s="31">
        <v>0</v>
      </c>
      <c r="BJ173" s="31">
        <v>0</v>
      </c>
      <c r="BK173" s="31">
        <v>0</v>
      </c>
      <c r="BL173" s="31">
        <v>0</v>
      </c>
      <c r="BM173" s="31">
        <f t="shared" si="133"/>
        <v>0</v>
      </c>
      <c r="BN173" s="31">
        <v>0</v>
      </c>
      <c r="BO173" s="31">
        <v>0</v>
      </c>
      <c r="BP173" s="31">
        <v>0</v>
      </c>
      <c r="BQ173" s="31">
        <v>0</v>
      </c>
      <c r="BR173" s="33"/>
      <c r="BS173" s="33"/>
      <c r="BT173" s="33"/>
      <c r="BU173" s="33"/>
      <c r="BV173" s="33"/>
      <c r="BW173" s="33">
        <f t="shared" si="113"/>
        <v>1.764</v>
      </c>
      <c r="BX173" s="31">
        <v>0</v>
      </c>
      <c r="BY173" s="31">
        <v>0</v>
      </c>
      <c r="BZ173" s="33">
        <v>1.764</v>
      </c>
      <c r="CA173" s="31">
        <v>0</v>
      </c>
      <c r="CB173" s="33"/>
      <c r="CC173" s="33"/>
      <c r="CD173" s="33"/>
      <c r="CE173" s="33"/>
      <c r="CF173" s="33"/>
      <c r="CG173" s="31">
        <f t="shared" si="114"/>
        <v>0</v>
      </c>
      <c r="CH173" s="31">
        <v>0</v>
      </c>
      <c r="CI173" s="31">
        <v>0</v>
      </c>
      <c r="CJ173" s="31">
        <v>0</v>
      </c>
      <c r="CK173" s="31">
        <v>0</v>
      </c>
      <c r="CL173" s="33"/>
      <c r="CM173" s="33"/>
      <c r="CN173" s="33"/>
      <c r="CO173" s="33"/>
      <c r="CP173" s="33"/>
      <c r="CQ173" s="53">
        <f t="shared" si="115"/>
        <v>1.764</v>
      </c>
      <c r="CR173" s="56">
        <f t="shared" si="116"/>
        <v>0</v>
      </c>
      <c r="CS173" s="56">
        <f t="shared" si="117"/>
        <v>0</v>
      </c>
      <c r="CT173" s="53">
        <f t="shared" si="118"/>
        <v>1.764</v>
      </c>
      <c r="CU173" s="56">
        <f t="shared" si="119"/>
        <v>0</v>
      </c>
      <c r="CV173" s="34">
        <f t="shared" si="120"/>
        <v>1.764</v>
      </c>
      <c r="CW173" s="29">
        <f t="shared" si="121"/>
        <v>0</v>
      </c>
      <c r="CX173" s="29">
        <f t="shared" si="122"/>
        <v>0</v>
      </c>
      <c r="CY173" s="34">
        <f t="shared" si="123"/>
        <v>1.764</v>
      </c>
      <c r="CZ173" s="29">
        <f t="shared" si="124"/>
        <v>0</v>
      </c>
      <c r="DA173" s="32"/>
    </row>
    <row r="174" spans="1:105" ht="60" customHeight="1" outlineLevel="1" x14ac:dyDescent="0.3">
      <c r="A174" s="27" t="s">
        <v>184</v>
      </c>
      <c r="B174" s="37" t="s">
        <v>233</v>
      </c>
      <c r="C174" s="70" t="s">
        <v>234</v>
      </c>
      <c r="D174" s="29" t="s">
        <v>187</v>
      </c>
      <c r="E174" s="29">
        <v>2022</v>
      </c>
      <c r="F174" s="29">
        <v>2026</v>
      </c>
      <c r="G174" s="29">
        <v>2024</v>
      </c>
      <c r="H174" s="34">
        <v>4.8099999999999996</v>
      </c>
      <c r="I174" s="34" t="s">
        <v>145</v>
      </c>
      <c r="J174" s="29" t="s">
        <v>145</v>
      </c>
      <c r="K174" s="61">
        <f t="shared" si="125"/>
        <v>6.1081000000000039</v>
      </c>
      <c r="L174" s="61"/>
      <c r="M174" s="36"/>
      <c r="N174" s="29" t="s">
        <v>145</v>
      </c>
      <c r="O174" s="29">
        <v>0</v>
      </c>
      <c r="P174" s="29" t="s">
        <v>145</v>
      </c>
      <c r="Q174" s="29" t="s">
        <v>145</v>
      </c>
      <c r="R174" s="29" t="s">
        <v>145</v>
      </c>
      <c r="S174" s="29" t="s">
        <v>145</v>
      </c>
      <c r="T174" s="53">
        <f t="shared" si="126"/>
        <v>4.8099999999999996</v>
      </c>
      <c r="U174" s="61">
        <f t="shared" si="127"/>
        <v>6.1081000000000039</v>
      </c>
      <c r="V174" s="29">
        <v>0</v>
      </c>
      <c r="W174" s="36">
        <v>0</v>
      </c>
      <c r="X174" s="36">
        <v>0</v>
      </c>
      <c r="Y174" s="56">
        <f t="shared" si="128"/>
        <v>0</v>
      </c>
      <c r="Z174" s="29">
        <v>0</v>
      </c>
      <c r="AA174" s="29">
        <v>0</v>
      </c>
      <c r="AB174" s="36">
        <v>0</v>
      </c>
      <c r="AC174" s="29">
        <v>0</v>
      </c>
      <c r="AD174" s="36"/>
      <c r="AE174" s="29"/>
      <c r="AF174" s="29"/>
      <c r="AG174" s="29"/>
      <c r="AH174" s="29"/>
      <c r="AI174" s="33">
        <f t="shared" si="129"/>
        <v>1.3</v>
      </c>
      <c r="AJ174" s="31">
        <v>0</v>
      </c>
      <c r="AK174" s="31">
        <v>0</v>
      </c>
      <c r="AL174" s="33">
        <v>1.3</v>
      </c>
      <c r="AM174" s="31">
        <v>0</v>
      </c>
      <c r="AN174" s="33">
        <f t="shared" si="130"/>
        <v>1.2926</v>
      </c>
      <c r="AO174" s="31">
        <v>0</v>
      </c>
      <c r="AP174" s="31">
        <v>0</v>
      </c>
      <c r="AQ174" s="33">
        <v>1.2926</v>
      </c>
      <c r="AR174" s="31">
        <v>0</v>
      </c>
      <c r="AS174" s="31">
        <f t="shared" si="112"/>
        <v>0</v>
      </c>
      <c r="AT174" s="31">
        <v>0</v>
      </c>
      <c r="AU174" s="31">
        <v>0</v>
      </c>
      <c r="AV174" s="31">
        <v>0</v>
      </c>
      <c r="AW174" s="31">
        <v>0</v>
      </c>
      <c r="AX174" s="31">
        <v>0</v>
      </c>
      <c r="AY174" s="31">
        <v>0</v>
      </c>
      <c r="AZ174" s="31">
        <v>0</v>
      </c>
      <c r="BA174" s="31">
        <v>0</v>
      </c>
      <c r="BB174" s="31">
        <v>0</v>
      </c>
      <c r="BC174" s="31">
        <f t="shared" si="131"/>
        <v>0</v>
      </c>
      <c r="BD174" s="31">
        <v>0</v>
      </c>
      <c r="BE174" s="31">
        <v>0</v>
      </c>
      <c r="BF174" s="31">
        <v>0</v>
      </c>
      <c r="BG174" s="31">
        <v>0</v>
      </c>
      <c r="BH174" s="33">
        <f t="shared" si="132"/>
        <v>1.3055000000000039</v>
      </c>
      <c r="BI174" s="31">
        <v>0</v>
      </c>
      <c r="BJ174" s="31">
        <v>0</v>
      </c>
      <c r="BK174" s="33">
        <f>1.08791666666667*1.2</f>
        <v>1.3055000000000039</v>
      </c>
      <c r="BL174" s="31">
        <v>0</v>
      </c>
      <c r="BM174" s="31">
        <f t="shared" si="133"/>
        <v>0</v>
      </c>
      <c r="BN174" s="31">
        <v>0</v>
      </c>
      <c r="BO174" s="31">
        <v>0</v>
      </c>
      <c r="BP174" s="31">
        <v>0</v>
      </c>
      <c r="BQ174" s="31">
        <v>0</v>
      </c>
      <c r="BR174" s="33"/>
      <c r="BS174" s="33"/>
      <c r="BT174" s="33"/>
      <c r="BU174" s="33"/>
      <c r="BV174" s="33"/>
      <c r="BW174" s="33">
        <f t="shared" si="113"/>
        <v>3.51</v>
      </c>
      <c r="BX174" s="31">
        <v>0</v>
      </c>
      <c r="BY174" s="31">
        <v>0</v>
      </c>
      <c r="BZ174" s="33">
        <v>3.51</v>
      </c>
      <c r="CA174" s="31">
        <v>0</v>
      </c>
      <c r="CB174" s="33"/>
      <c r="CC174" s="33"/>
      <c r="CD174" s="33"/>
      <c r="CE174" s="33"/>
      <c r="CF174" s="33"/>
      <c r="CG174" s="31">
        <f t="shared" si="114"/>
        <v>0</v>
      </c>
      <c r="CH174" s="31">
        <v>0</v>
      </c>
      <c r="CI174" s="31">
        <v>0</v>
      </c>
      <c r="CJ174" s="31">
        <v>0</v>
      </c>
      <c r="CK174" s="31">
        <v>0</v>
      </c>
      <c r="CL174" s="33"/>
      <c r="CM174" s="33"/>
      <c r="CN174" s="33"/>
      <c r="CO174" s="33"/>
      <c r="CP174" s="33"/>
      <c r="CQ174" s="53">
        <f t="shared" si="115"/>
        <v>4.8099999999999996</v>
      </c>
      <c r="CR174" s="56">
        <f t="shared" si="116"/>
        <v>0</v>
      </c>
      <c r="CS174" s="56">
        <f t="shared" si="117"/>
        <v>0</v>
      </c>
      <c r="CT174" s="53">
        <f t="shared" si="118"/>
        <v>4.8099999999999996</v>
      </c>
      <c r="CU174" s="56">
        <f t="shared" si="119"/>
        <v>0</v>
      </c>
      <c r="CV174" s="34">
        <f t="shared" si="120"/>
        <v>6.1081000000000039</v>
      </c>
      <c r="CW174" s="29">
        <f t="shared" si="121"/>
        <v>0</v>
      </c>
      <c r="CX174" s="29">
        <f t="shared" si="122"/>
        <v>0</v>
      </c>
      <c r="CY174" s="34">
        <f t="shared" si="123"/>
        <v>6.1081000000000039</v>
      </c>
      <c r="CZ174" s="29">
        <f t="shared" si="124"/>
        <v>0</v>
      </c>
      <c r="DA174" s="72" t="s">
        <v>188</v>
      </c>
    </row>
    <row r="175" spans="1:105" ht="34.950000000000003" customHeight="1" outlineLevel="1" x14ac:dyDescent="0.3">
      <c r="A175" s="27" t="s">
        <v>184</v>
      </c>
      <c r="B175" s="37" t="s">
        <v>235</v>
      </c>
      <c r="C175" s="70" t="s">
        <v>236</v>
      </c>
      <c r="D175" s="29" t="s">
        <v>186</v>
      </c>
      <c r="E175" s="29">
        <v>2023</v>
      </c>
      <c r="F175" s="29">
        <v>2023</v>
      </c>
      <c r="G175" s="29">
        <v>0</v>
      </c>
      <c r="H175" s="34">
        <v>6.4920000000000005E-2</v>
      </c>
      <c r="I175" s="34" t="s">
        <v>145</v>
      </c>
      <c r="J175" s="29" t="s">
        <v>145</v>
      </c>
      <c r="K175" s="61">
        <f t="shared" si="125"/>
        <v>0</v>
      </c>
      <c r="L175" s="61"/>
      <c r="M175" s="36"/>
      <c r="N175" s="29" t="s">
        <v>145</v>
      </c>
      <c r="O175" s="29">
        <v>0</v>
      </c>
      <c r="P175" s="29" t="s">
        <v>145</v>
      </c>
      <c r="Q175" s="29" t="s">
        <v>145</v>
      </c>
      <c r="R175" s="29" t="s">
        <v>145</v>
      </c>
      <c r="S175" s="29" t="s">
        <v>145</v>
      </c>
      <c r="T175" s="53">
        <f t="shared" si="126"/>
        <v>6.4920000000000005E-2</v>
      </c>
      <c r="U175" s="61">
        <f t="shared" si="127"/>
        <v>0</v>
      </c>
      <c r="V175" s="29">
        <v>0</v>
      </c>
      <c r="W175" s="36">
        <v>0</v>
      </c>
      <c r="X175" s="36">
        <v>0</v>
      </c>
      <c r="Y175" s="56">
        <f t="shared" si="128"/>
        <v>0</v>
      </c>
      <c r="Z175" s="29">
        <v>0</v>
      </c>
      <c r="AA175" s="29">
        <v>0</v>
      </c>
      <c r="AB175" s="36">
        <v>0</v>
      </c>
      <c r="AC175" s="29">
        <v>0</v>
      </c>
      <c r="AD175" s="36"/>
      <c r="AE175" s="29"/>
      <c r="AF175" s="29"/>
      <c r="AG175" s="29"/>
      <c r="AH175" s="29"/>
      <c r="AI175" s="31">
        <f t="shared" si="129"/>
        <v>0</v>
      </c>
      <c r="AJ175" s="31">
        <v>0</v>
      </c>
      <c r="AK175" s="31">
        <v>0</v>
      </c>
      <c r="AL175" s="31">
        <v>0</v>
      </c>
      <c r="AM175" s="31">
        <v>0</v>
      </c>
      <c r="AN175" s="31">
        <f t="shared" si="130"/>
        <v>0</v>
      </c>
      <c r="AO175" s="31">
        <v>0</v>
      </c>
      <c r="AP175" s="31">
        <v>0</v>
      </c>
      <c r="AQ175" s="31">
        <v>0</v>
      </c>
      <c r="AR175" s="31">
        <v>0</v>
      </c>
      <c r="AS175" s="33">
        <f t="shared" si="112"/>
        <v>6.4920000000000005E-2</v>
      </c>
      <c r="AT175" s="31">
        <v>0</v>
      </c>
      <c r="AU175" s="31">
        <v>0</v>
      </c>
      <c r="AV175" s="33">
        <f>'[1]Прил 1_2023г'!AJ170*1.2</f>
        <v>6.4920000000000005E-2</v>
      </c>
      <c r="AW175" s="31">
        <v>0</v>
      </c>
      <c r="AX175" s="31">
        <v>0</v>
      </c>
      <c r="AY175" s="31">
        <v>0</v>
      </c>
      <c r="AZ175" s="31">
        <v>0</v>
      </c>
      <c r="BA175" s="31">
        <v>0</v>
      </c>
      <c r="BB175" s="31">
        <v>0</v>
      </c>
      <c r="BC175" s="31">
        <f t="shared" si="131"/>
        <v>0</v>
      </c>
      <c r="BD175" s="31">
        <v>0</v>
      </c>
      <c r="BE175" s="31">
        <v>0</v>
      </c>
      <c r="BF175" s="31">
        <v>0</v>
      </c>
      <c r="BG175" s="31">
        <v>0</v>
      </c>
      <c r="BH175" s="33">
        <f t="shared" si="132"/>
        <v>0</v>
      </c>
      <c r="BI175" s="31">
        <v>0</v>
      </c>
      <c r="BJ175" s="31">
        <v>0</v>
      </c>
      <c r="BK175" s="31">
        <v>0</v>
      </c>
      <c r="BL175" s="31">
        <v>0</v>
      </c>
      <c r="BM175" s="31">
        <f t="shared" si="133"/>
        <v>0</v>
      </c>
      <c r="BN175" s="31">
        <v>0</v>
      </c>
      <c r="BO175" s="31">
        <v>0</v>
      </c>
      <c r="BP175" s="31">
        <v>0</v>
      </c>
      <c r="BQ175" s="31">
        <v>0</v>
      </c>
      <c r="BR175" s="33"/>
      <c r="BS175" s="33"/>
      <c r="BT175" s="33"/>
      <c r="BU175" s="33"/>
      <c r="BV175" s="33"/>
      <c r="BW175" s="31">
        <f t="shared" si="113"/>
        <v>0</v>
      </c>
      <c r="BX175" s="31">
        <v>0</v>
      </c>
      <c r="BY175" s="31">
        <v>0</v>
      </c>
      <c r="BZ175" s="31">
        <v>0</v>
      </c>
      <c r="CA175" s="31">
        <v>0</v>
      </c>
      <c r="CB175" s="33"/>
      <c r="CC175" s="33"/>
      <c r="CD175" s="33"/>
      <c r="CE175" s="33"/>
      <c r="CF175" s="33"/>
      <c r="CG175" s="31">
        <f t="shared" si="114"/>
        <v>0</v>
      </c>
      <c r="CH175" s="31">
        <v>0</v>
      </c>
      <c r="CI175" s="31">
        <v>0</v>
      </c>
      <c r="CJ175" s="31">
        <v>0</v>
      </c>
      <c r="CK175" s="31">
        <v>0</v>
      </c>
      <c r="CL175" s="33"/>
      <c r="CM175" s="33"/>
      <c r="CN175" s="33"/>
      <c r="CO175" s="33"/>
      <c r="CP175" s="33"/>
      <c r="CQ175" s="53">
        <f t="shared" si="115"/>
        <v>6.4920000000000005E-2</v>
      </c>
      <c r="CR175" s="56">
        <f t="shared" si="116"/>
        <v>0</v>
      </c>
      <c r="CS175" s="56">
        <f t="shared" si="117"/>
        <v>0</v>
      </c>
      <c r="CT175" s="53">
        <f t="shared" si="118"/>
        <v>6.4920000000000005E-2</v>
      </c>
      <c r="CU175" s="56">
        <f t="shared" si="119"/>
        <v>0</v>
      </c>
      <c r="CV175" s="30">
        <f t="shared" si="120"/>
        <v>0</v>
      </c>
      <c r="CW175" s="29">
        <f t="shared" si="121"/>
        <v>0</v>
      </c>
      <c r="CX175" s="29">
        <f t="shared" si="122"/>
        <v>0</v>
      </c>
      <c r="CY175" s="30">
        <f t="shared" si="123"/>
        <v>0</v>
      </c>
      <c r="CZ175" s="29">
        <f t="shared" si="124"/>
        <v>0</v>
      </c>
      <c r="DA175" s="32"/>
    </row>
    <row r="176" spans="1:105" ht="34.950000000000003" customHeight="1" outlineLevel="1" x14ac:dyDescent="0.3">
      <c r="A176" s="27" t="s">
        <v>184</v>
      </c>
      <c r="B176" s="37" t="s">
        <v>237</v>
      </c>
      <c r="C176" s="70" t="s">
        <v>238</v>
      </c>
      <c r="D176" s="29" t="s">
        <v>186</v>
      </c>
      <c r="E176" s="29">
        <v>2023</v>
      </c>
      <c r="F176" s="29">
        <v>2023</v>
      </c>
      <c r="G176" s="29">
        <v>0</v>
      </c>
      <c r="H176" s="34">
        <v>0.3</v>
      </c>
      <c r="I176" s="34" t="s">
        <v>145</v>
      </c>
      <c r="J176" s="29" t="s">
        <v>145</v>
      </c>
      <c r="K176" s="61">
        <f t="shared" si="125"/>
        <v>0</v>
      </c>
      <c r="L176" s="33"/>
      <c r="M176" s="36"/>
      <c r="N176" s="29" t="s">
        <v>145</v>
      </c>
      <c r="O176" s="29">
        <v>0</v>
      </c>
      <c r="P176" s="29" t="s">
        <v>145</v>
      </c>
      <c r="Q176" s="29" t="s">
        <v>145</v>
      </c>
      <c r="R176" s="29" t="s">
        <v>145</v>
      </c>
      <c r="S176" s="29" t="s">
        <v>145</v>
      </c>
      <c r="T176" s="53">
        <f>H176</f>
        <v>0.3</v>
      </c>
      <c r="U176" s="61">
        <f t="shared" si="127"/>
        <v>0</v>
      </c>
      <c r="V176" s="29">
        <v>0</v>
      </c>
      <c r="W176" s="36">
        <v>0</v>
      </c>
      <c r="X176" s="36">
        <v>0</v>
      </c>
      <c r="Y176" s="56">
        <f>AB176</f>
        <v>0</v>
      </c>
      <c r="Z176" s="29">
        <v>0</v>
      </c>
      <c r="AA176" s="29">
        <v>0</v>
      </c>
      <c r="AB176" s="36">
        <v>0</v>
      </c>
      <c r="AC176" s="29">
        <v>0</v>
      </c>
      <c r="AD176" s="36"/>
      <c r="AE176" s="29"/>
      <c r="AF176" s="29"/>
      <c r="AG176" s="29"/>
      <c r="AH176" s="29"/>
      <c r="AI176" s="31">
        <f>AJ176+AK176+AL176+AM176</f>
        <v>0</v>
      </c>
      <c r="AJ176" s="31">
        <v>0</v>
      </c>
      <c r="AK176" s="31">
        <v>0</v>
      </c>
      <c r="AL176" s="31">
        <v>0</v>
      </c>
      <c r="AM176" s="31">
        <v>0</v>
      </c>
      <c r="AN176" s="31">
        <f>AO176+AP176+AQ176+AR176</f>
        <v>0</v>
      </c>
      <c r="AO176" s="31">
        <v>0</v>
      </c>
      <c r="AP176" s="31">
        <v>0</v>
      </c>
      <c r="AQ176" s="31">
        <v>0</v>
      </c>
      <c r="AR176" s="31">
        <v>0</v>
      </c>
      <c r="AS176" s="33">
        <f>AT176+AU176+AV176+AW176</f>
        <v>0.3</v>
      </c>
      <c r="AT176" s="31">
        <v>0</v>
      </c>
      <c r="AU176" s="31">
        <v>0</v>
      </c>
      <c r="AV176" s="33">
        <f>'[1]Прил 1_2023г'!AJ171*1.2</f>
        <v>0.3</v>
      </c>
      <c r="AW176" s="31">
        <v>0</v>
      </c>
      <c r="AX176" s="31">
        <v>0</v>
      </c>
      <c r="AY176" s="31">
        <v>0</v>
      </c>
      <c r="AZ176" s="31">
        <v>0</v>
      </c>
      <c r="BA176" s="31">
        <v>0</v>
      </c>
      <c r="BB176" s="31">
        <v>0</v>
      </c>
      <c r="BC176" s="31">
        <f>BD176+BE176+BF176+BG176</f>
        <v>0</v>
      </c>
      <c r="BD176" s="31">
        <v>0</v>
      </c>
      <c r="BE176" s="31">
        <v>0</v>
      </c>
      <c r="BF176" s="31">
        <v>0</v>
      </c>
      <c r="BG176" s="31">
        <v>0</v>
      </c>
      <c r="BH176" s="33">
        <f>BI176+BJ176+BK176+BL176</f>
        <v>0</v>
      </c>
      <c r="BI176" s="31">
        <v>0</v>
      </c>
      <c r="BJ176" s="31">
        <v>0</v>
      </c>
      <c r="BK176" s="31">
        <v>0</v>
      </c>
      <c r="BL176" s="31">
        <v>0</v>
      </c>
      <c r="BM176" s="31">
        <f>BN176+BO176+BP176+BQ176</f>
        <v>0</v>
      </c>
      <c r="BN176" s="31">
        <v>0</v>
      </c>
      <c r="BO176" s="31">
        <v>0</v>
      </c>
      <c r="BP176" s="31">
        <v>0</v>
      </c>
      <c r="BQ176" s="31">
        <v>0</v>
      </c>
      <c r="BR176" s="33"/>
      <c r="BS176" s="33"/>
      <c r="BT176" s="33"/>
      <c r="BU176" s="33"/>
      <c r="BV176" s="33"/>
      <c r="BW176" s="31">
        <f>BX176+BY176+BZ176+CA176</f>
        <v>0</v>
      </c>
      <c r="BX176" s="31">
        <v>0</v>
      </c>
      <c r="BY176" s="31">
        <v>0</v>
      </c>
      <c r="BZ176" s="31">
        <v>0</v>
      </c>
      <c r="CA176" s="31">
        <v>0</v>
      </c>
      <c r="CB176" s="33"/>
      <c r="CC176" s="33"/>
      <c r="CD176" s="33"/>
      <c r="CE176" s="33"/>
      <c r="CF176" s="33"/>
      <c r="CG176" s="31">
        <f>CH176+CI176+CJ176+CK176</f>
        <v>0</v>
      </c>
      <c r="CH176" s="31">
        <v>0</v>
      </c>
      <c r="CI176" s="31">
        <v>0</v>
      </c>
      <c r="CJ176" s="31">
        <v>0</v>
      </c>
      <c r="CK176" s="31">
        <v>0</v>
      </c>
      <c r="CL176" s="33"/>
      <c r="CM176" s="33"/>
      <c r="CN176" s="33"/>
      <c r="CO176" s="33"/>
      <c r="CP176" s="33"/>
      <c r="CQ176" s="53">
        <f t="shared" si="115"/>
        <v>0.3</v>
      </c>
      <c r="CR176" s="56">
        <f t="shared" si="116"/>
        <v>0</v>
      </c>
      <c r="CS176" s="56">
        <f t="shared" si="117"/>
        <v>0</v>
      </c>
      <c r="CT176" s="53">
        <f t="shared" si="118"/>
        <v>0.3</v>
      </c>
      <c r="CU176" s="56">
        <f t="shared" si="119"/>
        <v>0</v>
      </c>
      <c r="CV176" s="30">
        <f t="shared" si="120"/>
        <v>0</v>
      </c>
      <c r="CW176" s="29">
        <f t="shared" si="121"/>
        <v>0</v>
      </c>
      <c r="CX176" s="29">
        <f t="shared" si="122"/>
        <v>0</v>
      </c>
      <c r="CY176" s="30">
        <f t="shared" si="123"/>
        <v>0</v>
      </c>
      <c r="CZ176" s="29">
        <f t="shared" si="124"/>
        <v>0</v>
      </c>
      <c r="DA176" s="32"/>
    </row>
    <row r="177" spans="1:105" ht="62.4" customHeight="1" outlineLevel="1" x14ac:dyDescent="0.3">
      <c r="A177" s="27" t="s">
        <v>184</v>
      </c>
      <c r="B177" s="37" t="s">
        <v>239</v>
      </c>
      <c r="C177" s="70" t="s">
        <v>240</v>
      </c>
      <c r="D177" s="29" t="s">
        <v>186</v>
      </c>
      <c r="E177" s="29">
        <v>2024</v>
      </c>
      <c r="F177" s="29">
        <v>0</v>
      </c>
      <c r="G177" s="29">
        <v>2024</v>
      </c>
      <c r="H177" s="34">
        <v>0</v>
      </c>
      <c r="I177" s="34" t="s">
        <v>145</v>
      </c>
      <c r="J177" s="29" t="s">
        <v>145</v>
      </c>
      <c r="K177" s="61">
        <f>CV177</f>
        <v>1.4559960000000001</v>
      </c>
      <c r="L177" s="33"/>
      <c r="M177" s="36"/>
      <c r="N177" s="29" t="s">
        <v>145</v>
      </c>
      <c r="O177" s="29">
        <v>0</v>
      </c>
      <c r="P177" s="29" t="s">
        <v>145</v>
      </c>
      <c r="Q177" s="29" t="s">
        <v>145</v>
      </c>
      <c r="R177" s="29" t="s">
        <v>145</v>
      </c>
      <c r="S177" s="29" t="s">
        <v>145</v>
      </c>
      <c r="T177" s="53">
        <f>H177</f>
        <v>0</v>
      </c>
      <c r="U177" s="61">
        <f>K177</f>
        <v>1.4559960000000001</v>
      </c>
      <c r="V177" s="29">
        <v>0</v>
      </c>
      <c r="W177" s="36">
        <v>0</v>
      </c>
      <c r="X177" s="36">
        <v>0</v>
      </c>
      <c r="Y177" s="56"/>
      <c r="Z177" s="29"/>
      <c r="AA177" s="29"/>
      <c r="AB177" s="36"/>
      <c r="AC177" s="29"/>
      <c r="AD177" s="36"/>
      <c r="AE177" s="29"/>
      <c r="AF177" s="29"/>
      <c r="AG177" s="29"/>
      <c r="AH177" s="29"/>
      <c r="AI177" s="31">
        <f>AJ177+AK177+AL177+AM177</f>
        <v>0</v>
      </c>
      <c r="AJ177" s="31">
        <v>0</v>
      </c>
      <c r="AK177" s="31">
        <v>0</v>
      </c>
      <c r="AL177" s="31">
        <v>0</v>
      </c>
      <c r="AM177" s="31">
        <v>0</v>
      </c>
      <c r="AN177" s="31">
        <f>AO177+AP177+AQ177+AR177</f>
        <v>0</v>
      </c>
      <c r="AO177" s="31">
        <v>0</v>
      </c>
      <c r="AP177" s="31">
        <v>0</v>
      </c>
      <c r="AQ177" s="31">
        <v>0</v>
      </c>
      <c r="AR177" s="31">
        <v>0</v>
      </c>
      <c r="AS177" s="33">
        <f>AT177+AU177+AV177+AW177</f>
        <v>0</v>
      </c>
      <c r="AT177" s="31">
        <v>0</v>
      </c>
      <c r="AU177" s="31">
        <v>0</v>
      </c>
      <c r="AV177" s="31">
        <v>0</v>
      </c>
      <c r="AW177" s="31">
        <v>0</v>
      </c>
      <c r="AX177" s="31">
        <v>0</v>
      </c>
      <c r="AY177" s="31">
        <v>0</v>
      </c>
      <c r="AZ177" s="31">
        <v>0</v>
      </c>
      <c r="BA177" s="31">
        <v>0</v>
      </c>
      <c r="BB177" s="31">
        <v>0</v>
      </c>
      <c r="BC177" s="31">
        <f>BD177+BE177+BF177+BG177</f>
        <v>0</v>
      </c>
      <c r="BD177" s="31">
        <v>0</v>
      </c>
      <c r="BE177" s="31">
        <v>0</v>
      </c>
      <c r="BF177" s="31">
        <v>0</v>
      </c>
      <c r="BG177" s="31">
        <v>0</v>
      </c>
      <c r="BH177" s="33">
        <f>BI177+BJ177+BK177+BL177</f>
        <v>1.4559960000000001</v>
      </c>
      <c r="BI177" s="31">
        <v>0</v>
      </c>
      <c r="BJ177" s="31">
        <v>0</v>
      </c>
      <c r="BK177" s="33">
        <f>1.21333*1.2</f>
        <v>1.4559960000000001</v>
      </c>
      <c r="BL177" s="31">
        <v>0</v>
      </c>
      <c r="BM177" s="31">
        <f>BN177+BO177+BP177+BQ177</f>
        <v>0</v>
      </c>
      <c r="BN177" s="31">
        <v>0</v>
      </c>
      <c r="BO177" s="31">
        <v>0</v>
      </c>
      <c r="BP177" s="31">
        <v>0</v>
      </c>
      <c r="BQ177" s="31">
        <v>0</v>
      </c>
      <c r="BR177" s="33"/>
      <c r="BS177" s="33"/>
      <c r="BT177" s="33"/>
      <c r="BU177" s="33"/>
      <c r="BV177" s="33"/>
      <c r="BW177" s="31">
        <f>BX177+BY177+BZ177+CA177</f>
        <v>0</v>
      </c>
      <c r="BX177" s="31">
        <v>0</v>
      </c>
      <c r="BY177" s="31">
        <v>0</v>
      </c>
      <c r="BZ177" s="31">
        <v>0</v>
      </c>
      <c r="CA177" s="31">
        <v>0</v>
      </c>
      <c r="CB177" s="33"/>
      <c r="CC177" s="33"/>
      <c r="CD177" s="33"/>
      <c r="CE177" s="33"/>
      <c r="CF177" s="33"/>
      <c r="CG177" s="31">
        <f>CH177+CI177+CJ177+CK177</f>
        <v>0</v>
      </c>
      <c r="CH177" s="31">
        <v>0</v>
      </c>
      <c r="CI177" s="31">
        <v>0</v>
      </c>
      <c r="CJ177" s="31">
        <v>0</v>
      </c>
      <c r="CK177" s="31">
        <v>0</v>
      </c>
      <c r="CL177" s="33"/>
      <c r="CM177" s="33"/>
      <c r="CN177" s="33"/>
      <c r="CO177" s="33"/>
      <c r="CP177" s="33"/>
      <c r="CQ177" s="53">
        <f t="shared" si="115"/>
        <v>0</v>
      </c>
      <c r="CR177" s="56">
        <f t="shared" si="116"/>
        <v>0</v>
      </c>
      <c r="CS177" s="56">
        <f t="shared" si="117"/>
        <v>0</v>
      </c>
      <c r="CT177" s="53">
        <f t="shared" si="118"/>
        <v>0</v>
      </c>
      <c r="CU177" s="56">
        <f t="shared" si="119"/>
        <v>0</v>
      </c>
      <c r="CV177" s="34">
        <f t="shared" si="120"/>
        <v>1.4559960000000001</v>
      </c>
      <c r="CW177" s="29">
        <f t="shared" si="121"/>
        <v>0</v>
      </c>
      <c r="CX177" s="29">
        <f t="shared" si="122"/>
        <v>0</v>
      </c>
      <c r="CY177" s="34">
        <f>AQ177+BA177+BK177+BP177+BZ177+CJ177</f>
        <v>1.4559960000000001</v>
      </c>
      <c r="CZ177" s="29">
        <f t="shared" si="124"/>
        <v>0</v>
      </c>
      <c r="DA177" s="72" t="s">
        <v>189</v>
      </c>
    </row>
    <row r="178" spans="1:105" ht="34.200000000000003" customHeight="1" outlineLevel="1" x14ac:dyDescent="0.3">
      <c r="A178" s="73"/>
      <c r="B178" s="74"/>
      <c r="C178" s="75"/>
      <c r="D178" s="76"/>
      <c r="E178" s="76"/>
      <c r="F178" s="76"/>
      <c r="G178" s="76"/>
      <c r="H178" s="77"/>
      <c r="I178" s="77"/>
      <c r="J178" s="76"/>
      <c r="K178" s="76"/>
      <c r="L178" s="78"/>
      <c r="M178" s="79"/>
      <c r="N178" s="76"/>
      <c r="O178" s="76"/>
      <c r="P178" s="76"/>
      <c r="Q178" s="76"/>
      <c r="R178" s="76"/>
      <c r="S178" s="76"/>
      <c r="T178" s="80"/>
      <c r="U178" s="79"/>
      <c r="V178" s="76"/>
      <c r="W178" s="79"/>
      <c r="X178" s="79"/>
      <c r="Y178" s="81"/>
      <c r="Z178" s="76"/>
      <c r="AA178" s="76"/>
      <c r="AB178" s="79"/>
      <c r="AC178" s="76"/>
      <c r="AD178" s="79"/>
      <c r="AE178" s="76"/>
      <c r="AF178" s="76"/>
      <c r="AG178" s="76"/>
      <c r="AH178" s="76"/>
      <c r="AI178" s="82"/>
      <c r="AJ178" s="82"/>
      <c r="AK178" s="82"/>
      <c r="AL178" s="82"/>
      <c r="AM178" s="82"/>
      <c r="AN178" s="82"/>
      <c r="AO178" s="82"/>
      <c r="AP178" s="82"/>
      <c r="AQ178" s="82"/>
      <c r="AR178" s="82"/>
      <c r="AS178" s="78"/>
      <c r="AT178" s="82"/>
      <c r="AU178" s="82"/>
      <c r="AV178" s="78"/>
      <c r="AW178" s="82"/>
      <c r="AX178" s="78"/>
      <c r="AY178" s="78"/>
      <c r="AZ178" s="78"/>
      <c r="BA178" s="78"/>
      <c r="BB178" s="78"/>
      <c r="BC178" s="82"/>
      <c r="BD178" s="82"/>
      <c r="BE178" s="82"/>
      <c r="BF178" s="82"/>
      <c r="BG178" s="82"/>
      <c r="BH178" s="78"/>
      <c r="BI178" s="78"/>
      <c r="BJ178" s="78"/>
      <c r="BK178" s="78"/>
      <c r="BL178" s="78"/>
      <c r="BM178" s="82"/>
      <c r="BN178" s="82"/>
      <c r="BO178" s="82"/>
      <c r="BP178" s="82"/>
      <c r="BQ178" s="82"/>
      <c r="BR178" s="78"/>
      <c r="BS178" s="78"/>
      <c r="BT178" s="78"/>
      <c r="BU178" s="78"/>
      <c r="BV178" s="78"/>
      <c r="BW178" s="82"/>
      <c r="BX178" s="82"/>
      <c r="BY178" s="82"/>
      <c r="BZ178" s="82"/>
      <c r="CA178" s="82"/>
      <c r="CB178" s="78"/>
      <c r="CC178" s="78"/>
      <c r="CD178" s="78"/>
      <c r="CE178" s="78"/>
      <c r="CF178" s="78"/>
      <c r="CG178" s="82"/>
      <c r="CH178" s="82"/>
      <c r="CI178" s="82"/>
      <c r="CJ178" s="82"/>
      <c r="CK178" s="82"/>
      <c r="CL178" s="78"/>
      <c r="CM178" s="78"/>
      <c r="CN178" s="78"/>
      <c r="CO178" s="78"/>
      <c r="CP178" s="78"/>
      <c r="CQ178" s="80"/>
      <c r="CR178" s="81"/>
      <c r="CS178" s="81"/>
      <c r="CT178" s="80"/>
      <c r="CU178" s="81"/>
      <c r="CV178" s="83"/>
      <c r="CW178" s="76"/>
      <c r="CX178" s="76"/>
      <c r="CY178" s="83"/>
      <c r="CZ178" s="76"/>
      <c r="DA178" s="84"/>
    </row>
    <row r="181" spans="1:105" hidden="1" x14ac:dyDescent="0.3">
      <c r="B181" s="3" t="s">
        <v>190</v>
      </c>
      <c r="L181" s="3" t="s">
        <v>191</v>
      </c>
      <c r="Y181" s="1" t="s">
        <v>192</v>
      </c>
      <c r="AL181" s="3"/>
    </row>
    <row r="182" spans="1:105" hidden="1" x14ac:dyDescent="0.3">
      <c r="AL182" s="3"/>
    </row>
    <row r="183" spans="1:105" hidden="1" x14ac:dyDescent="0.3">
      <c r="B183" s="3" t="s">
        <v>193</v>
      </c>
      <c r="L183" s="3" t="s">
        <v>194</v>
      </c>
      <c r="Y183" s="1" t="s">
        <v>195</v>
      </c>
      <c r="AL183" s="3"/>
    </row>
    <row r="184" spans="1:105" hidden="1" x14ac:dyDescent="0.3">
      <c r="AL184" s="3"/>
    </row>
    <row r="185" spans="1:105" hidden="1" x14ac:dyDescent="0.3">
      <c r="B185" s="3" t="s">
        <v>196</v>
      </c>
      <c r="Y185" s="1" t="s">
        <v>197</v>
      </c>
      <c r="AL185" s="3"/>
    </row>
    <row r="186" spans="1:105" hidden="1" x14ac:dyDescent="0.3">
      <c r="AL186" s="3"/>
    </row>
    <row r="187" spans="1:105" hidden="1" x14ac:dyDescent="0.3">
      <c r="B187" s="3" t="str">
        <f>'[1]Прил 1_2022г'!B177</f>
        <v>Начальник  УТЭ</v>
      </c>
      <c r="L187" s="3" t="s">
        <v>198</v>
      </c>
      <c r="Y187" s="1" t="str">
        <f>'[1]Прил 1_2022г'!L177</f>
        <v>И.Г. Самойлов</v>
      </c>
      <c r="AL187" s="3"/>
    </row>
    <row r="188" spans="1:105" hidden="1" x14ac:dyDescent="0.3"/>
  </sheetData>
  <mergeCells count="45">
    <mergeCell ref="A9:AH9"/>
    <mergeCell ref="A4:AH4"/>
    <mergeCell ref="A5:AH5"/>
    <mergeCell ref="A6:AH6"/>
    <mergeCell ref="A7:AH7"/>
    <mergeCell ref="A8:AH8"/>
    <mergeCell ref="A10:AH10"/>
    <mergeCell ref="A12:AH12"/>
    <mergeCell ref="A14:A16"/>
    <mergeCell ref="B14:B16"/>
    <mergeCell ref="C14:C16"/>
    <mergeCell ref="D14:D16"/>
    <mergeCell ref="E14:E16"/>
    <mergeCell ref="F14:G14"/>
    <mergeCell ref="H14:M14"/>
    <mergeCell ref="N14:N16"/>
    <mergeCell ref="R15:S15"/>
    <mergeCell ref="Y15:AC15"/>
    <mergeCell ref="AD15:AH15"/>
    <mergeCell ref="F15:F16"/>
    <mergeCell ref="G15:G16"/>
    <mergeCell ref="H15:J15"/>
    <mergeCell ref="K15:M15"/>
    <mergeCell ref="P15:Q15"/>
    <mergeCell ref="CV15:CZ15"/>
    <mergeCell ref="BH15:BL15"/>
    <mergeCell ref="BM15:BQ15"/>
    <mergeCell ref="BR15:BV15"/>
    <mergeCell ref="BW15:CA15"/>
    <mergeCell ref="CB15:CF15"/>
    <mergeCell ref="CQ15:CU15"/>
    <mergeCell ref="AN15:AR15"/>
    <mergeCell ref="AS15:AW15"/>
    <mergeCell ref="AX15:BB15"/>
    <mergeCell ref="BC15:BG15"/>
    <mergeCell ref="CG15:CK15"/>
    <mergeCell ref="CL15:CP15"/>
    <mergeCell ref="DA14:DA16"/>
    <mergeCell ref="AI15:AM15"/>
    <mergeCell ref="O14:O16"/>
    <mergeCell ref="P14:S14"/>
    <mergeCell ref="T14:U15"/>
    <mergeCell ref="V14:X15"/>
    <mergeCell ref="Y14:AH14"/>
    <mergeCell ref="AI14:CZ14"/>
  </mergeCells>
  <pageMargins left="0.11811023622047245" right="0.11811023622047245" top="0.15748031496062992" bottom="0.19685039370078741" header="0.19685039370078741" footer="0.19685039370078741"/>
  <pageSetup paperSize="9" scale="1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cp:lastPrinted>2024-09-05T05:32:01Z</cp:lastPrinted>
  <dcterms:created xsi:type="dcterms:W3CDTF">2024-05-29T05:10:56Z</dcterms:created>
  <dcterms:modified xsi:type="dcterms:W3CDTF">2024-09-09T08:25:29Z</dcterms:modified>
</cp:coreProperties>
</file>